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45" activeTab="3"/>
  </bookViews>
  <sheets>
    <sheet name="Св.вед .06.2020" sheetId="3" r:id="rId1"/>
    <sheet name="Факт.нагрузки 06.2020" sheetId="4" r:id="rId2"/>
    <sheet name="Св.вед. 12.2020" sheetId="1" r:id="rId3"/>
    <sheet name="Факт.нагрузки 12.2020" sheetId="2" r:id="rId4"/>
  </sheets>
  <externalReferences>
    <externalReference r:id="rId5"/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4" l="1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AA42" i="4" s="1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AA40" i="4" s="1"/>
  <c r="Z39" i="4"/>
  <c r="Y39" i="4"/>
  <c r="X39" i="4"/>
  <c r="W39" i="4"/>
  <c r="V39" i="4"/>
  <c r="V45" i="4" s="1"/>
  <c r="U39" i="4"/>
  <c r="T39" i="4"/>
  <c r="S39" i="4"/>
  <c r="R39" i="4"/>
  <c r="Q39" i="4"/>
  <c r="P39" i="4"/>
  <c r="O39" i="4"/>
  <c r="N39" i="4"/>
  <c r="N45" i="4" s="1"/>
  <c r="M39" i="4"/>
  <c r="L39" i="4"/>
  <c r="K39" i="4"/>
  <c r="J39" i="4"/>
  <c r="I39" i="4"/>
  <c r="H39" i="4"/>
  <c r="G39" i="4"/>
  <c r="F39" i="4"/>
  <c r="F45" i="4" s="1"/>
  <c r="E39" i="4"/>
  <c r="D39" i="4"/>
  <c r="C39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AA38" i="4" s="1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AA37" i="4" s="1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AA36" i="4" s="1"/>
  <c r="Z35" i="4"/>
  <c r="Z45" i="4" s="1"/>
  <c r="Y35" i="4"/>
  <c r="X35" i="4"/>
  <c r="W35" i="4"/>
  <c r="V35" i="4"/>
  <c r="U35" i="4"/>
  <c r="T35" i="4"/>
  <c r="S35" i="4"/>
  <c r="R35" i="4"/>
  <c r="R45" i="4" s="1"/>
  <c r="Q35" i="4"/>
  <c r="P35" i="4"/>
  <c r="O35" i="4"/>
  <c r="N35" i="4"/>
  <c r="M35" i="4"/>
  <c r="L35" i="4"/>
  <c r="K35" i="4"/>
  <c r="J35" i="4"/>
  <c r="J45" i="4" s="1"/>
  <c r="I35" i="4"/>
  <c r="H35" i="4"/>
  <c r="G35" i="4"/>
  <c r="F35" i="4"/>
  <c r="E35" i="4"/>
  <c r="D35" i="4"/>
  <c r="C35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AA34" i="4" s="1"/>
  <c r="Z33" i="4"/>
  <c r="Y33" i="4"/>
  <c r="X33" i="4"/>
  <c r="X45" i="4" s="1"/>
  <c r="W33" i="4"/>
  <c r="V33" i="4"/>
  <c r="U33" i="4"/>
  <c r="T33" i="4"/>
  <c r="T45" i="4" s="1"/>
  <c r="S33" i="4"/>
  <c r="R33" i="4"/>
  <c r="Q33" i="4"/>
  <c r="P33" i="4"/>
  <c r="P45" i="4" s="1"/>
  <c r="O33" i="4"/>
  <c r="N33" i="4"/>
  <c r="M33" i="4"/>
  <c r="L33" i="4"/>
  <c r="L45" i="4" s="1"/>
  <c r="K33" i="4"/>
  <c r="J33" i="4"/>
  <c r="I33" i="4"/>
  <c r="H33" i="4"/>
  <c r="H45" i="4" s="1"/>
  <c r="G33" i="4"/>
  <c r="F33" i="4"/>
  <c r="E33" i="4"/>
  <c r="D33" i="4"/>
  <c r="D45" i="4" s="1"/>
  <c r="C33" i="4"/>
  <c r="AA33" i="4" s="1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28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AA26" i="4" s="1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AA24" i="4" s="1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AA22" i="4" s="1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AA21" i="4" s="1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AA20" i="4" s="1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AA18" i="4" s="1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AA17" i="4" s="1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AA16" i="4" s="1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AA14" i="4" s="1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AA13" i="4" s="1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AA12" i="4" s="1"/>
  <c r="Z11" i="4"/>
  <c r="Z28" i="4" s="1"/>
  <c r="Y11" i="4"/>
  <c r="X11" i="4"/>
  <c r="W11" i="4"/>
  <c r="V11" i="4"/>
  <c r="V28" i="4" s="1"/>
  <c r="U11" i="4"/>
  <c r="T11" i="4"/>
  <c r="S11" i="4"/>
  <c r="R11" i="4"/>
  <c r="R28" i="4" s="1"/>
  <c r="Q11" i="4"/>
  <c r="P11" i="4"/>
  <c r="O11" i="4"/>
  <c r="N11" i="4"/>
  <c r="N28" i="4" s="1"/>
  <c r="M11" i="4"/>
  <c r="L11" i="4"/>
  <c r="K11" i="4"/>
  <c r="J11" i="4"/>
  <c r="J28" i="4" s="1"/>
  <c r="I11" i="4"/>
  <c r="H11" i="4"/>
  <c r="G11" i="4"/>
  <c r="F11" i="4"/>
  <c r="F28" i="4" s="1"/>
  <c r="E11" i="4"/>
  <c r="D11" i="4"/>
  <c r="C11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AA10" i="4" s="1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AA9" i="4" s="1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Y28" i="3"/>
  <c r="U28" i="3"/>
  <c r="Q28" i="3"/>
  <c r="M28" i="3"/>
  <c r="I28" i="3"/>
  <c r="E28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AD27" i="3" s="1"/>
  <c r="W26" i="3"/>
  <c r="S26" i="3"/>
  <c r="O26" i="3"/>
  <c r="K26" i="3"/>
  <c r="G26" i="3"/>
  <c r="C26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AA25" i="3" s="1"/>
  <c r="AB25" i="3" s="1"/>
  <c r="AC24" i="3"/>
  <c r="Z24" i="3"/>
  <c r="Z28" i="3" s="1"/>
  <c r="Y24" i="3"/>
  <c r="Y26" i="3" s="1"/>
  <c r="X24" i="3"/>
  <c r="X28" i="3" s="1"/>
  <c r="W24" i="3"/>
  <c r="W28" i="3" s="1"/>
  <c r="V24" i="3"/>
  <c r="V28" i="3" s="1"/>
  <c r="U24" i="3"/>
  <c r="U26" i="3" s="1"/>
  <c r="T24" i="3"/>
  <c r="T28" i="3" s="1"/>
  <c r="S24" i="3"/>
  <c r="S28" i="3" s="1"/>
  <c r="R24" i="3"/>
  <c r="R28" i="3" s="1"/>
  <c r="Q24" i="3"/>
  <c r="Q26" i="3" s="1"/>
  <c r="P24" i="3"/>
  <c r="P28" i="3" s="1"/>
  <c r="O24" i="3"/>
  <c r="O28" i="3" s="1"/>
  <c r="N24" i="3"/>
  <c r="N28" i="3" s="1"/>
  <c r="M24" i="3"/>
  <c r="M26" i="3" s="1"/>
  <c r="L24" i="3"/>
  <c r="L28" i="3" s="1"/>
  <c r="K24" i="3"/>
  <c r="K28" i="3" s="1"/>
  <c r="J24" i="3"/>
  <c r="J28" i="3" s="1"/>
  <c r="I24" i="3"/>
  <c r="I26" i="3" s="1"/>
  <c r="H24" i="3"/>
  <c r="H28" i="3" s="1"/>
  <c r="G24" i="3"/>
  <c r="G28" i="3" s="1"/>
  <c r="F24" i="3"/>
  <c r="F28" i="3" s="1"/>
  <c r="E24" i="3"/>
  <c r="E26" i="3" s="1"/>
  <c r="D24" i="3"/>
  <c r="D28" i="3" s="1"/>
  <c r="C24" i="3"/>
  <c r="AD24" i="3" s="1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AA18" i="3" s="1"/>
  <c r="AB18" i="3" s="1"/>
  <c r="Z17" i="3"/>
  <c r="Z21" i="3" s="1"/>
  <c r="Y17" i="3"/>
  <c r="Y21" i="3" s="1"/>
  <c r="X17" i="3"/>
  <c r="X21" i="3" s="1"/>
  <c r="W17" i="3"/>
  <c r="W19" i="3" s="1"/>
  <c r="V17" i="3"/>
  <c r="V21" i="3" s="1"/>
  <c r="U17" i="3"/>
  <c r="U21" i="3" s="1"/>
  <c r="T17" i="3"/>
  <c r="T21" i="3" s="1"/>
  <c r="S17" i="3"/>
  <c r="S19" i="3" s="1"/>
  <c r="R17" i="3"/>
  <c r="R21" i="3" s="1"/>
  <c r="Q17" i="3"/>
  <c r="Q21" i="3" s="1"/>
  <c r="P17" i="3"/>
  <c r="P21" i="3" s="1"/>
  <c r="O17" i="3"/>
  <c r="O19" i="3" s="1"/>
  <c r="N17" i="3"/>
  <c r="N21" i="3" s="1"/>
  <c r="M17" i="3"/>
  <c r="M21" i="3" s="1"/>
  <c r="L17" i="3"/>
  <c r="L21" i="3" s="1"/>
  <c r="K17" i="3"/>
  <c r="K19" i="3" s="1"/>
  <c r="J17" i="3"/>
  <c r="J21" i="3" s="1"/>
  <c r="I17" i="3"/>
  <c r="I21" i="3" s="1"/>
  <c r="H17" i="3"/>
  <c r="H21" i="3" s="1"/>
  <c r="G17" i="3"/>
  <c r="G19" i="3" s="1"/>
  <c r="F17" i="3"/>
  <c r="F21" i="3" s="1"/>
  <c r="E17" i="3"/>
  <c r="E21" i="3" s="1"/>
  <c r="D17" i="3"/>
  <c r="D21" i="3" s="1"/>
  <c r="C17" i="3"/>
  <c r="AD17" i="3" s="1"/>
  <c r="Y14" i="3"/>
  <c r="U14" i="3"/>
  <c r="Q14" i="3"/>
  <c r="M14" i="3"/>
  <c r="I14" i="3"/>
  <c r="E14" i="3"/>
  <c r="Z13" i="3"/>
  <c r="Y13" i="3"/>
  <c r="Y34" i="3" s="1"/>
  <c r="X13" i="3"/>
  <c r="W13" i="3"/>
  <c r="W34" i="3" s="1"/>
  <c r="V13" i="3"/>
  <c r="U13" i="3"/>
  <c r="U34" i="3" s="1"/>
  <c r="T13" i="3"/>
  <c r="S13" i="3"/>
  <c r="S34" i="3" s="1"/>
  <c r="R13" i="3"/>
  <c r="Q13" i="3"/>
  <c r="Q34" i="3" s="1"/>
  <c r="P13" i="3"/>
  <c r="O13" i="3"/>
  <c r="O34" i="3" s="1"/>
  <c r="N13" i="3"/>
  <c r="M13" i="3"/>
  <c r="M34" i="3" s="1"/>
  <c r="L13" i="3"/>
  <c r="K13" i="3"/>
  <c r="K34" i="3" s="1"/>
  <c r="J13" i="3"/>
  <c r="I13" i="3"/>
  <c r="I34" i="3" s="1"/>
  <c r="H13" i="3"/>
  <c r="G13" i="3"/>
  <c r="G34" i="3" s="1"/>
  <c r="F13" i="3"/>
  <c r="E13" i="3"/>
  <c r="E34" i="3" s="1"/>
  <c r="D13" i="3"/>
  <c r="C13" i="3"/>
  <c r="C34" i="3" s="1"/>
  <c r="W12" i="3"/>
  <c r="S12" i="3"/>
  <c r="O12" i="3"/>
  <c r="K12" i="3"/>
  <c r="G12" i="3"/>
  <c r="C12" i="3"/>
  <c r="Z11" i="3"/>
  <c r="Z32" i="3" s="1"/>
  <c r="Y11" i="3"/>
  <c r="X11" i="3"/>
  <c r="X32" i="3" s="1"/>
  <c r="W11" i="3"/>
  <c r="V11" i="3"/>
  <c r="V32" i="3" s="1"/>
  <c r="U11" i="3"/>
  <c r="T11" i="3"/>
  <c r="T32" i="3" s="1"/>
  <c r="S11" i="3"/>
  <c r="R11" i="3"/>
  <c r="R32" i="3" s="1"/>
  <c r="Q11" i="3"/>
  <c r="P11" i="3"/>
  <c r="P32" i="3" s="1"/>
  <c r="O11" i="3"/>
  <c r="N11" i="3"/>
  <c r="N32" i="3" s="1"/>
  <c r="M11" i="3"/>
  <c r="L11" i="3"/>
  <c r="L32" i="3" s="1"/>
  <c r="K11" i="3"/>
  <c r="J11" i="3"/>
  <c r="J32" i="3" s="1"/>
  <c r="I11" i="3"/>
  <c r="H11" i="3"/>
  <c r="H32" i="3" s="1"/>
  <c r="G11" i="3"/>
  <c r="F11" i="3"/>
  <c r="F32" i="3" s="1"/>
  <c r="E11" i="3"/>
  <c r="D11" i="3"/>
  <c r="D32" i="3" s="1"/>
  <c r="C11" i="3"/>
  <c r="AC10" i="3"/>
  <c r="Z10" i="3"/>
  <c r="Z31" i="3" s="1"/>
  <c r="Y10" i="3"/>
  <c r="X10" i="3"/>
  <c r="X31" i="3" s="1"/>
  <c r="W10" i="3"/>
  <c r="V10" i="3"/>
  <c r="V31" i="3" s="1"/>
  <c r="U10" i="3"/>
  <c r="T10" i="3"/>
  <c r="T31" i="3" s="1"/>
  <c r="S10" i="3"/>
  <c r="R10" i="3"/>
  <c r="R31" i="3" s="1"/>
  <c r="Q10" i="3"/>
  <c r="P10" i="3"/>
  <c r="P31" i="3" s="1"/>
  <c r="O10" i="3"/>
  <c r="N10" i="3"/>
  <c r="N31" i="3" s="1"/>
  <c r="M10" i="3"/>
  <c r="L10" i="3"/>
  <c r="L31" i="3" s="1"/>
  <c r="K10" i="3"/>
  <c r="J10" i="3"/>
  <c r="J31" i="3" s="1"/>
  <c r="I10" i="3"/>
  <c r="H10" i="3"/>
  <c r="H31" i="3" s="1"/>
  <c r="G10" i="3"/>
  <c r="G14" i="3" s="1"/>
  <c r="F10" i="3"/>
  <c r="F31" i="3" s="1"/>
  <c r="E10" i="3"/>
  <c r="E31" i="3" s="1"/>
  <c r="D10" i="3"/>
  <c r="D31" i="3" s="1"/>
  <c r="C10" i="3"/>
  <c r="AD10" i="3" s="1"/>
  <c r="E35" i="3" l="1"/>
  <c r="E33" i="3"/>
  <c r="D35" i="3"/>
  <c r="F35" i="3"/>
  <c r="H35" i="3"/>
  <c r="J35" i="3"/>
  <c r="L35" i="3"/>
  <c r="N35" i="3"/>
  <c r="P35" i="3"/>
  <c r="R35" i="3"/>
  <c r="T35" i="3"/>
  <c r="AC31" i="3"/>
  <c r="AA17" i="3"/>
  <c r="AB17" i="3" s="1"/>
  <c r="E19" i="3"/>
  <c r="I19" i="3"/>
  <c r="M19" i="3"/>
  <c r="Q19" i="3"/>
  <c r="U19" i="3"/>
  <c r="Y19" i="3"/>
  <c r="C21" i="3"/>
  <c r="G21" i="3"/>
  <c r="K21" i="3"/>
  <c r="O21" i="3"/>
  <c r="S21" i="3"/>
  <c r="W21" i="3"/>
  <c r="C31" i="3"/>
  <c r="G31" i="3"/>
  <c r="AD31" i="3"/>
  <c r="I31" i="3"/>
  <c r="K31" i="3"/>
  <c r="M31" i="3"/>
  <c r="O31" i="3"/>
  <c r="Q31" i="3"/>
  <c r="S31" i="3"/>
  <c r="U31" i="3"/>
  <c r="W31" i="3"/>
  <c r="Y31" i="3"/>
  <c r="AA10" i="3"/>
  <c r="C32" i="3"/>
  <c r="E32" i="3"/>
  <c r="G32" i="3"/>
  <c r="I32" i="3"/>
  <c r="K32" i="3"/>
  <c r="M32" i="3"/>
  <c r="O32" i="3"/>
  <c r="Q32" i="3"/>
  <c r="S32" i="3"/>
  <c r="U32" i="3"/>
  <c r="W32" i="3"/>
  <c r="Y32" i="3"/>
  <c r="AA11" i="3"/>
  <c r="AB11" i="3" s="1"/>
  <c r="E12" i="3"/>
  <c r="I12" i="3"/>
  <c r="M12" i="3"/>
  <c r="Q12" i="3"/>
  <c r="U12" i="3"/>
  <c r="Y12" i="3"/>
  <c r="D34" i="3"/>
  <c r="D33" i="3" s="1"/>
  <c r="F34" i="3"/>
  <c r="F33" i="3" s="1"/>
  <c r="H34" i="3"/>
  <c r="H33" i="3" s="1"/>
  <c r="J34" i="3"/>
  <c r="J33" i="3" s="1"/>
  <c r="L34" i="3"/>
  <c r="L33" i="3" s="1"/>
  <c r="N34" i="3"/>
  <c r="N33" i="3" s="1"/>
  <c r="P34" i="3"/>
  <c r="P33" i="3" s="1"/>
  <c r="R34" i="3"/>
  <c r="R33" i="3" s="1"/>
  <c r="T34" i="3"/>
  <c r="T33" i="3" s="1"/>
  <c r="V34" i="3"/>
  <c r="X34" i="3"/>
  <c r="X33" i="3" s="1"/>
  <c r="Z34" i="3"/>
  <c r="C14" i="3"/>
  <c r="K14" i="3"/>
  <c r="O14" i="3"/>
  <c r="S14" i="3"/>
  <c r="W14" i="3"/>
  <c r="AC17" i="3"/>
  <c r="C19" i="3"/>
  <c r="AD20" i="3"/>
  <c r="AA24" i="3"/>
  <c r="AB24" i="3" s="1"/>
  <c r="C28" i="3"/>
  <c r="AA28" i="3" s="1"/>
  <c r="AB28" i="3" s="1"/>
  <c r="V35" i="3"/>
  <c r="V33" i="3"/>
  <c r="X35" i="3"/>
  <c r="Z35" i="3"/>
  <c r="Z33" i="3"/>
  <c r="D12" i="3"/>
  <c r="AD12" i="3" s="1"/>
  <c r="F12" i="3"/>
  <c r="H12" i="3"/>
  <c r="J12" i="3"/>
  <c r="L12" i="3"/>
  <c r="N12" i="3"/>
  <c r="P12" i="3"/>
  <c r="R12" i="3"/>
  <c r="T12" i="3"/>
  <c r="V12" i="3"/>
  <c r="X12" i="3"/>
  <c r="Z12" i="3"/>
  <c r="AD34" i="3"/>
  <c r="AA13" i="3"/>
  <c r="AD13" i="3"/>
  <c r="D14" i="3"/>
  <c r="F14" i="3"/>
  <c r="H14" i="3"/>
  <c r="J14" i="3"/>
  <c r="L14" i="3"/>
  <c r="N14" i="3"/>
  <c r="P14" i="3"/>
  <c r="R14" i="3"/>
  <c r="T14" i="3"/>
  <c r="V14" i="3"/>
  <c r="X14" i="3"/>
  <c r="Z14" i="3"/>
  <c r="D19" i="3"/>
  <c r="F19" i="3"/>
  <c r="H19" i="3"/>
  <c r="J19" i="3"/>
  <c r="L19" i="3"/>
  <c r="N19" i="3"/>
  <c r="P19" i="3"/>
  <c r="R19" i="3"/>
  <c r="T19" i="3"/>
  <c r="V19" i="3"/>
  <c r="X19" i="3"/>
  <c r="Z19" i="3"/>
  <c r="AA20" i="3"/>
  <c r="AB20" i="3" s="1"/>
  <c r="D26" i="3"/>
  <c r="AA26" i="3" s="1"/>
  <c r="AB26" i="3" s="1"/>
  <c r="F26" i="3"/>
  <c r="H26" i="3"/>
  <c r="J26" i="3"/>
  <c r="L26" i="3"/>
  <c r="N26" i="3"/>
  <c r="P26" i="3"/>
  <c r="R26" i="3"/>
  <c r="T26" i="3"/>
  <c r="V26" i="3"/>
  <c r="X26" i="3"/>
  <c r="Z26" i="3"/>
  <c r="AA27" i="3"/>
  <c r="AB27" i="3" s="1"/>
  <c r="D28" i="4"/>
  <c r="H28" i="4"/>
  <c r="L28" i="4"/>
  <c r="P28" i="4"/>
  <c r="T28" i="4"/>
  <c r="X28" i="4"/>
  <c r="C28" i="4"/>
  <c r="E28" i="4"/>
  <c r="G28" i="4"/>
  <c r="I28" i="4"/>
  <c r="K28" i="4"/>
  <c r="M28" i="4"/>
  <c r="O28" i="4"/>
  <c r="Q28" i="4"/>
  <c r="S28" i="4"/>
  <c r="U28" i="4"/>
  <c r="W28" i="4"/>
  <c r="Y28" i="4"/>
  <c r="AA8" i="4"/>
  <c r="AA11" i="4"/>
  <c r="AA15" i="4"/>
  <c r="AA19" i="4"/>
  <c r="AA23" i="4"/>
  <c r="C45" i="4"/>
  <c r="E45" i="4"/>
  <c r="G45" i="4"/>
  <c r="I45" i="4"/>
  <c r="K45" i="4"/>
  <c r="M45" i="4"/>
  <c r="O45" i="4"/>
  <c r="Q45" i="4"/>
  <c r="S45" i="4"/>
  <c r="U45" i="4"/>
  <c r="W45" i="4"/>
  <c r="Y45" i="4"/>
  <c r="AA32" i="4"/>
  <c r="AA35" i="4"/>
  <c r="AA39" i="4"/>
  <c r="B46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AA43" i="2" s="1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AA41" i="2" s="1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AA40" i="2" s="1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AA39" i="2" s="1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AA38" i="2" s="1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AA37" i="2" s="1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AA36" i="2" s="1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AA35" i="2" s="1"/>
  <c r="Z34" i="2"/>
  <c r="Z46" i="2" s="1"/>
  <c r="Y34" i="2"/>
  <c r="X34" i="2"/>
  <c r="X46" i="2" s="1"/>
  <c r="W34" i="2"/>
  <c r="V34" i="2"/>
  <c r="V46" i="2" s="1"/>
  <c r="U34" i="2"/>
  <c r="T34" i="2"/>
  <c r="T46" i="2" s="1"/>
  <c r="S34" i="2"/>
  <c r="R34" i="2"/>
  <c r="R46" i="2" s="1"/>
  <c r="Q34" i="2"/>
  <c r="P34" i="2"/>
  <c r="P46" i="2" s="1"/>
  <c r="O34" i="2"/>
  <c r="N34" i="2"/>
  <c r="N46" i="2" s="1"/>
  <c r="M34" i="2"/>
  <c r="L34" i="2"/>
  <c r="L46" i="2" s="1"/>
  <c r="K34" i="2"/>
  <c r="J34" i="2"/>
  <c r="J46" i="2" s="1"/>
  <c r="I34" i="2"/>
  <c r="H34" i="2"/>
  <c r="H46" i="2" s="1"/>
  <c r="G34" i="2"/>
  <c r="F34" i="2"/>
  <c r="F46" i="2" s="1"/>
  <c r="E34" i="2"/>
  <c r="D34" i="2"/>
  <c r="D46" i="2" s="1"/>
  <c r="C34" i="2"/>
  <c r="AA34" i="2" s="1"/>
  <c r="Z33" i="2"/>
  <c r="Y33" i="2"/>
  <c r="Y46" i="2" s="1"/>
  <c r="X33" i="2"/>
  <c r="W33" i="2"/>
  <c r="W46" i="2" s="1"/>
  <c r="V33" i="2"/>
  <c r="U33" i="2"/>
  <c r="U46" i="2" s="1"/>
  <c r="T33" i="2"/>
  <c r="S33" i="2"/>
  <c r="S46" i="2" s="1"/>
  <c r="R33" i="2"/>
  <c r="Q33" i="2"/>
  <c r="Q46" i="2" s="1"/>
  <c r="P33" i="2"/>
  <c r="O33" i="2"/>
  <c r="O46" i="2" s="1"/>
  <c r="N33" i="2"/>
  <c r="M33" i="2"/>
  <c r="M46" i="2" s="1"/>
  <c r="L33" i="2"/>
  <c r="K33" i="2"/>
  <c r="K46" i="2" s="1"/>
  <c r="J33" i="2"/>
  <c r="I33" i="2"/>
  <c r="I46" i="2" s="1"/>
  <c r="H33" i="2"/>
  <c r="G33" i="2"/>
  <c r="G46" i="2" s="1"/>
  <c r="F33" i="2"/>
  <c r="E33" i="2"/>
  <c r="E46" i="2" s="1"/>
  <c r="D33" i="2"/>
  <c r="C33" i="2"/>
  <c r="C46" i="2" s="1"/>
  <c r="B29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AA27" i="2" s="1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AA25" i="2" s="1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AA24" i="2" s="1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AA23" i="2" s="1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AA22" i="2" s="1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AA21" i="2" s="1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AA20" i="2" s="1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AA19" i="2" s="1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AA18" i="2" s="1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AA17" i="2" s="1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AA16" i="2" s="1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AA15" i="2" s="1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AA14" i="2" s="1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AA13" i="2" s="1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AA12" i="2" s="1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AA11" i="2" s="1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AA10" i="2" s="1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AA9" i="2" s="1"/>
  <c r="Z8" i="2"/>
  <c r="Z29" i="2" s="1"/>
  <c r="Y8" i="2"/>
  <c r="Y29" i="2" s="1"/>
  <c r="X8" i="2"/>
  <c r="X29" i="2" s="1"/>
  <c r="W8" i="2"/>
  <c r="W29" i="2" s="1"/>
  <c r="V8" i="2"/>
  <c r="V29" i="2" s="1"/>
  <c r="U8" i="2"/>
  <c r="U29" i="2" s="1"/>
  <c r="T8" i="2"/>
  <c r="T29" i="2" s="1"/>
  <c r="S8" i="2"/>
  <c r="S29" i="2" s="1"/>
  <c r="R8" i="2"/>
  <c r="R29" i="2" s="1"/>
  <c r="Q8" i="2"/>
  <c r="Q29" i="2" s="1"/>
  <c r="P8" i="2"/>
  <c r="P29" i="2" s="1"/>
  <c r="O8" i="2"/>
  <c r="O29" i="2" s="1"/>
  <c r="N8" i="2"/>
  <c r="N29" i="2" s="1"/>
  <c r="M8" i="2"/>
  <c r="M29" i="2" s="1"/>
  <c r="L8" i="2"/>
  <c r="L29" i="2" s="1"/>
  <c r="K8" i="2"/>
  <c r="K29" i="2" s="1"/>
  <c r="J8" i="2"/>
  <c r="J29" i="2" s="1"/>
  <c r="I8" i="2"/>
  <c r="I29" i="2" s="1"/>
  <c r="H8" i="2"/>
  <c r="H29" i="2" s="1"/>
  <c r="G8" i="2"/>
  <c r="G29" i="2" s="1"/>
  <c r="F8" i="2"/>
  <c r="F29" i="2" s="1"/>
  <c r="E8" i="2"/>
  <c r="E29" i="2" s="1"/>
  <c r="D8" i="2"/>
  <c r="D29" i="2" s="1"/>
  <c r="C8" i="2"/>
  <c r="C29" i="2" s="1"/>
  <c r="AA29" i="2" s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D27" i="1" s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Z24" i="1"/>
  <c r="Z26" i="1" s="1"/>
  <c r="Y24" i="1"/>
  <c r="Y28" i="1" s="1"/>
  <c r="X24" i="1"/>
  <c r="X26" i="1" s="1"/>
  <c r="W24" i="1"/>
  <c r="W26" i="1" s="1"/>
  <c r="V24" i="1"/>
  <c r="V28" i="1" s="1"/>
  <c r="U24" i="1"/>
  <c r="U28" i="1" s="1"/>
  <c r="T24" i="1"/>
  <c r="T26" i="1" s="1"/>
  <c r="S24" i="1"/>
  <c r="S26" i="1" s="1"/>
  <c r="R24" i="1"/>
  <c r="R28" i="1" s="1"/>
  <c r="Q24" i="1"/>
  <c r="Q28" i="1" s="1"/>
  <c r="P24" i="1"/>
  <c r="P26" i="1" s="1"/>
  <c r="O24" i="1"/>
  <c r="O26" i="1" s="1"/>
  <c r="N24" i="1"/>
  <c r="N28" i="1" s="1"/>
  <c r="M24" i="1"/>
  <c r="M28" i="1" s="1"/>
  <c r="L24" i="1"/>
  <c r="L28" i="1" s="1"/>
  <c r="K24" i="1"/>
  <c r="K26" i="1" s="1"/>
  <c r="J24" i="1"/>
  <c r="J26" i="1" s="1"/>
  <c r="I24" i="1"/>
  <c r="I28" i="1" s="1"/>
  <c r="H24" i="1"/>
  <c r="H26" i="1" s="1"/>
  <c r="G24" i="1"/>
  <c r="G26" i="1" s="1"/>
  <c r="F24" i="1"/>
  <c r="F28" i="1" s="1"/>
  <c r="E24" i="1"/>
  <c r="E28" i="1" s="1"/>
  <c r="D24" i="1"/>
  <c r="D26" i="1" s="1"/>
  <c r="C24" i="1"/>
  <c r="C26" i="1" s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D20" i="1" s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Z17" i="1"/>
  <c r="Z19" i="1" s="1"/>
  <c r="Y17" i="1"/>
  <c r="Y21" i="1" s="1"/>
  <c r="X17" i="1"/>
  <c r="X19" i="1" s="1"/>
  <c r="W17" i="1"/>
  <c r="W19" i="1" s="1"/>
  <c r="V17" i="1"/>
  <c r="V21" i="1" s="1"/>
  <c r="U17" i="1"/>
  <c r="U21" i="1" s="1"/>
  <c r="T17" i="1"/>
  <c r="T19" i="1" s="1"/>
  <c r="S17" i="1"/>
  <c r="S19" i="1" s="1"/>
  <c r="R17" i="1"/>
  <c r="R21" i="1" s="1"/>
  <c r="Q17" i="1"/>
  <c r="Q21" i="1" s="1"/>
  <c r="P17" i="1"/>
  <c r="P19" i="1" s="1"/>
  <c r="O17" i="1"/>
  <c r="O19" i="1" s="1"/>
  <c r="N17" i="1"/>
  <c r="N21" i="1" s="1"/>
  <c r="M17" i="1"/>
  <c r="M21" i="1" s="1"/>
  <c r="L17" i="1"/>
  <c r="L21" i="1" s="1"/>
  <c r="K17" i="1"/>
  <c r="K19" i="1" s="1"/>
  <c r="J17" i="1"/>
  <c r="J19" i="1" s="1"/>
  <c r="I17" i="1"/>
  <c r="I21" i="1" s="1"/>
  <c r="H17" i="1"/>
  <c r="H19" i="1" s="1"/>
  <c r="G17" i="1"/>
  <c r="G19" i="1" s="1"/>
  <c r="F17" i="1"/>
  <c r="F21" i="1" s="1"/>
  <c r="E17" i="1"/>
  <c r="E21" i="1" s="1"/>
  <c r="D17" i="1"/>
  <c r="D19" i="1" s="1"/>
  <c r="C17" i="1"/>
  <c r="C19" i="1" s="1"/>
  <c r="Z13" i="1"/>
  <c r="Z34" i="1" s="1"/>
  <c r="Y13" i="1"/>
  <c r="Y34" i="1" s="1"/>
  <c r="X13" i="1"/>
  <c r="X34" i="1" s="1"/>
  <c r="W13" i="1"/>
  <c r="W34" i="1" s="1"/>
  <c r="V13" i="1"/>
  <c r="V34" i="1" s="1"/>
  <c r="U13" i="1"/>
  <c r="U34" i="1" s="1"/>
  <c r="T13" i="1"/>
  <c r="T34" i="1" s="1"/>
  <c r="S13" i="1"/>
  <c r="S34" i="1" s="1"/>
  <c r="R13" i="1"/>
  <c r="R34" i="1" s="1"/>
  <c r="Q13" i="1"/>
  <c r="Q34" i="1" s="1"/>
  <c r="P13" i="1"/>
  <c r="P34" i="1" s="1"/>
  <c r="O13" i="1"/>
  <c r="O34" i="1" s="1"/>
  <c r="N13" i="1"/>
  <c r="M13" i="1"/>
  <c r="M34" i="1" s="1"/>
  <c r="L13" i="1"/>
  <c r="L34" i="1" s="1"/>
  <c r="K13" i="1"/>
  <c r="K34" i="1" s="1"/>
  <c r="J13" i="1"/>
  <c r="J34" i="1" s="1"/>
  <c r="I13" i="1"/>
  <c r="I34" i="1" s="1"/>
  <c r="H13" i="1"/>
  <c r="H34" i="1" s="1"/>
  <c r="G13" i="1"/>
  <c r="G34" i="1" s="1"/>
  <c r="F13" i="1"/>
  <c r="F34" i="1" s="1"/>
  <c r="E13" i="1"/>
  <c r="E34" i="1" s="1"/>
  <c r="D13" i="1"/>
  <c r="D34" i="1" s="1"/>
  <c r="C13" i="1"/>
  <c r="AD13" i="1" s="1"/>
  <c r="Z11" i="1"/>
  <c r="Z32" i="1" s="1"/>
  <c r="Y11" i="1"/>
  <c r="Y32" i="1" s="1"/>
  <c r="X11" i="1"/>
  <c r="X32" i="1" s="1"/>
  <c r="W11" i="1"/>
  <c r="W32" i="1" s="1"/>
  <c r="V11" i="1"/>
  <c r="V32" i="1" s="1"/>
  <c r="U11" i="1"/>
  <c r="U32" i="1" s="1"/>
  <c r="T11" i="1"/>
  <c r="T32" i="1" s="1"/>
  <c r="S11" i="1"/>
  <c r="S32" i="1" s="1"/>
  <c r="R11" i="1"/>
  <c r="R32" i="1" s="1"/>
  <c r="Q11" i="1"/>
  <c r="Q32" i="1" s="1"/>
  <c r="P11" i="1"/>
  <c r="P32" i="1" s="1"/>
  <c r="O11" i="1"/>
  <c r="O32" i="1" s="1"/>
  <c r="N11" i="1"/>
  <c r="N32" i="1" s="1"/>
  <c r="M11" i="1"/>
  <c r="M32" i="1" s="1"/>
  <c r="L11" i="1"/>
  <c r="L32" i="1" s="1"/>
  <c r="K11" i="1"/>
  <c r="K32" i="1" s="1"/>
  <c r="J11" i="1"/>
  <c r="J32" i="1" s="1"/>
  <c r="I11" i="1"/>
  <c r="I32" i="1" s="1"/>
  <c r="H11" i="1"/>
  <c r="H32" i="1" s="1"/>
  <c r="G11" i="1"/>
  <c r="G32" i="1" s="1"/>
  <c r="F11" i="1"/>
  <c r="F32" i="1" s="1"/>
  <c r="E11" i="1"/>
  <c r="E32" i="1" s="1"/>
  <c r="D11" i="1"/>
  <c r="D32" i="1" s="1"/>
  <c r="C11" i="1"/>
  <c r="C32" i="1" s="1"/>
  <c r="Z10" i="1"/>
  <c r="Z12" i="1" s="1"/>
  <c r="Y10" i="1"/>
  <c r="Y14" i="1" s="1"/>
  <c r="X10" i="1"/>
  <c r="X31" i="1" s="1"/>
  <c r="W10" i="1"/>
  <c r="W31" i="1" s="1"/>
  <c r="W33" i="1" s="1"/>
  <c r="V10" i="1"/>
  <c r="V31" i="1" s="1"/>
  <c r="V35" i="1" s="1"/>
  <c r="U10" i="1"/>
  <c r="U14" i="1" s="1"/>
  <c r="T10" i="1"/>
  <c r="T12" i="1" s="1"/>
  <c r="S10" i="1"/>
  <c r="S31" i="1" s="1"/>
  <c r="R10" i="1"/>
  <c r="R31" i="1" s="1"/>
  <c r="Q10" i="1"/>
  <c r="Q14" i="1" s="1"/>
  <c r="P10" i="1"/>
  <c r="P12" i="1" s="1"/>
  <c r="O10" i="1"/>
  <c r="O31" i="1" s="1"/>
  <c r="O35" i="1" s="1"/>
  <c r="N10" i="1"/>
  <c r="N31" i="1" s="1"/>
  <c r="M10" i="1"/>
  <c r="M14" i="1" s="1"/>
  <c r="L10" i="1"/>
  <c r="L14" i="1" s="1"/>
  <c r="K10" i="1"/>
  <c r="K31" i="1" s="1"/>
  <c r="K35" i="1" s="1"/>
  <c r="J10" i="1"/>
  <c r="J12" i="1" s="1"/>
  <c r="I10" i="1"/>
  <c r="I14" i="1" s="1"/>
  <c r="H10" i="1"/>
  <c r="H31" i="1" s="1"/>
  <c r="G10" i="1"/>
  <c r="G31" i="1" s="1"/>
  <c r="G33" i="1" s="1"/>
  <c r="F10" i="1"/>
  <c r="F31" i="1" s="1"/>
  <c r="F35" i="1" s="1"/>
  <c r="E10" i="1"/>
  <c r="E14" i="1" s="1"/>
  <c r="D10" i="1"/>
  <c r="D12" i="1" s="1"/>
  <c r="C10" i="1"/>
  <c r="C31" i="1" s="1"/>
  <c r="AA45" i="4" l="1"/>
  <c r="AA19" i="3"/>
  <c r="AB19" i="3" s="1"/>
  <c r="AD19" i="3"/>
  <c r="AA14" i="3"/>
  <c r="AB14" i="3" s="1"/>
  <c r="AA31" i="3"/>
  <c r="AB10" i="3"/>
  <c r="AB31" i="3" s="1"/>
  <c r="W33" i="3"/>
  <c r="W35" i="3"/>
  <c r="S33" i="3"/>
  <c r="S35" i="3"/>
  <c r="O33" i="3"/>
  <c r="O35" i="3"/>
  <c r="K33" i="3"/>
  <c r="K35" i="3"/>
  <c r="C33" i="3"/>
  <c r="C35" i="3"/>
  <c r="AD26" i="3"/>
  <c r="AA28" i="4"/>
  <c r="AA34" i="3"/>
  <c r="AB13" i="3"/>
  <c r="AB34" i="3" s="1"/>
  <c r="AA32" i="3"/>
  <c r="AB32" i="3" s="1"/>
  <c r="Y35" i="3"/>
  <c r="Y33" i="3"/>
  <c r="U35" i="3"/>
  <c r="U33" i="3"/>
  <c r="Q35" i="3"/>
  <c r="Q33" i="3"/>
  <c r="M35" i="3"/>
  <c r="M33" i="3"/>
  <c r="I35" i="3"/>
  <c r="I33" i="3"/>
  <c r="G33" i="3"/>
  <c r="G35" i="3"/>
  <c r="AA21" i="3"/>
  <c r="AB21" i="3" s="1"/>
  <c r="AA12" i="3"/>
  <c r="AB12" i="3" s="1"/>
  <c r="S33" i="1"/>
  <c r="F12" i="1"/>
  <c r="Q12" i="1"/>
  <c r="V12" i="1"/>
  <c r="F33" i="1"/>
  <c r="N12" i="1"/>
  <c r="V33" i="1"/>
  <c r="F14" i="1"/>
  <c r="H14" i="1"/>
  <c r="K14" i="1"/>
  <c r="O14" i="1"/>
  <c r="V14" i="1"/>
  <c r="X14" i="1"/>
  <c r="AA18" i="1"/>
  <c r="AB18" i="1" s="1"/>
  <c r="F19" i="1"/>
  <c r="Q19" i="1"/>
  <c r="V19" i="1"/>
  <c r="N19" i="1"/>
  <c r="H21" i="1"/>
  <c r="K21" i="1"/>
  <c r="O21" i="1"/>
  <c r="X21" i="1"/>
  <c r="AA25" i="1"/>
  <c r="AB25" i="1" s="1"/>
  <c r="F26" i="1"/>
  <c r="Q26" i="1"/>
  <c r="V26" i="1"/>
  <c r="N26" i="1"/>
  <c r="H28" i="1"/>
  <c r="K28" i="1"/>
  <c r="O28" i="1"/>
  <c r="X28" i="1"/>
  <c r="D31" i="1"/>
  <c r="D35" i="1" s="1"/>
  <c r="J31" i="1"/>
  <c r="J35" i="1" s="1"/>
  <c r="T31" i="1"/>
  <c r="T35" i="1" s="1"/>
  <c r="Z31" i="1"/>
  <c r="Z35" i="1" s="1"/>
  <c r="C34" i="1"/>
  <c r="N34" i="1"/>
  <c r="N33" i="1" s="1"/>
  <c r="C33" i="1"/>
  <c r="L12" i="1"/>
  <c r="R12" i="1"/>
  <c r="C14" i="1"/>
  <c r="G14" i="1"/>
  <c r="J14" i="1"/>
  <c r="N14" i="1"/>
  <c r="S14" i="1"/>
  <c r="W14" i="1"/>
  <c r="Z14" i="1"/>
  <c r="L19" i="1"/>
  <c r="R19" i="1"/>
  <c r="M19" i="1"/>
  <c r="C21" i="1"/>
  <c r="G21" i="1"/>
  <c r="J21" i="1"/>
  <c r="S21" i="1"/>
  <c r="W21" i="1"/>
  <c r="Z21" i="1"/>
  <c r="L26" i="1"/>
  <c r="R26" i="1"/>
  <c r="M26" i="1"/>
  <c r="C28" i="1"/>
  <c r="G28" i="1"/>
  <c r="J28" i="1"/>
  <c r="S28" i="1"/>
  <c r="W28" i="1"/>
  <c r="Z28" i="1"/>
  <c r="E31" i="1"/>
  <c r="I31" i="1"/>
  <c r="U31" i="1"/>
  <c r="Y31" i="1"/>
  <c r="AA46" i="2"/>
  <c r="AA33" i="2"/>
  <c r="AA8" i="2"/>
  <c r="R33" i="1"/>
  <c r="R35" i="1"/>
  <c r="AA32" i="1"/>
  <c r="AB32" i="1" s="1"/>
  <c r="H33" i="1"/>
  <c r="H35" i="1"/>
  <c r="X33" i="1"/>
  <c r="X35" i="1"/>
  <c r="AA11" i="1"/>
  <c r="AB11" i="1" s="1"/>
  <c r="I35" i="1"/>
  <c r="I33" i="1"/>
  <c r="Y35" i="1"/>
  <c r="Y33" i="1"/>
  <c r="D33" i="1"/>
  <c r="O33" i="1"/>
  <c r="T33" i="1"/>
  <c r="AD34" i="1"/>
  <c r="G35" i="1"/>
  <c r="W35" i="1"/>
  <c r="AC10" i="1"/>
  <c r="H12" i="1"/>
  <c r="M12" i="1"/>
  <c r="X12" i="1"/>
  <c r="D14" i="1"/>
  <c r="T14" i="1"/>
  <c r="AC17" i="1"/>
  <c r="D21" i="1"/>
  <c r="T21" i="1"/>
  <c r="AC24" i="1"/>
  <c r="D28" i="1"/>
  <c r="T28" i="1"/>
  <c r="E35" i="1"/>
  <c r="E33" i="1"/>
  <c r="P31" i="1"/>
  <c r="U35" i="1"/>
  <c r="U33" i="1"/>
  <c r="K33" i="1"/>
  <c r="C35" i="1"/>
  <c r="N35" i="1"/>
  <c r="S35" i="1"/>
  <c r="AD10" i="1"/>
  <c r="I12" i="1"/>
  <c r="Y12" i="1"/>
  <c r="AA13" i="1"/>
  <c r="P14" i="1"/>
  <c r="AD17" i="1"/>
  <c r="I19" i="1"/>
  <c r="Y19" i="1"/>
  <c r="AA20" i="1"/>
  <c r="AB20" i="1" s="1"/>
  <c r="P21" i="1"/>
  <c r="AD24" i="1"/>
  <c r="I26" i="1"/>
  <c r="Y26" i="1"/>
  <c r="AA27" i="1"/>
  <c r="AB27" i="1" s="1"/>
  <c r="P28" i="1"/>
  <c r="L31" i="1"/>
  <c r="Q31" i="1"/>
  <c r="E12" i="1"/>
  <c r="U12" i="1"/>
  <c r="R14" i="1"/>
  <c r="E19" i="1"/>
  <c r="AA19" i="1" s="1"/>
  <c r="AB19" i="1" s="1"/>
  <c r="U19" i="1"/>
  <c r="E26" i="1"/>
  <c r="AA26" i="1" s="1"/>
  <c r="AB26" i="1" s="1"/>
  <c r="U26" i="1"/>
  <c r="M31" i="1"/>
  <c r="AA10" i="1"/>
  <c r="C12" i="1"/>
  <c r="G12" i="1"/>
  <c r="K12" i="1"/>
  <c r="O12" i="1"/>
  <c r="S12" i="1"/>
  <c r="W12" i="1"/>
  <c r="AA17" i="1"/>
  <c r="AB17" i="1" s="1"/>
  <c r="AA24" i="1"/>
  <c r="AB24" i="1" s="1"/>
  <c r="AD33" i="3" l="1"/>
  <c r="AA33" i="3"/>
  <c r="AA35" i="3"/>
  <c r="AB35" i="3" s="1"/>
  <c r="AB33" i="3"/>
  <c r="AA21" i="1"/>
  <c r="AB21" i="1" s="1"/>
  <c r="Z33" i="1"/>
  <c r="AD26" i="1"/>
  <c r="AA28" i="1"/>
  <c r="AB28" i="1" s="1"/>
  <c r="AA14" i="1"/>
  <c r="AB14" i="1" s="1"/>
  <c r="AC31" i="1"/>
  <c r="J33" i="1"/>
  <c r="M35" i="1"/>
  <c r="M33" i="1"/>
  <c r="P35" i="1"/>
  <c r="P33" i="1"/>
  <c r="Q35" i="1"/>
  <c r="Q33" i="1"/>
  <c r="AD31" i="1"/>
  <c r="AD19" i="1"/>
  <c r="AA12" i="1"/>
  <c r="AB12" i="1" s="1"/>
  <c r="AD12" i="1"/>
  <c r="L33" i="1"/>
  <c r="L35" i="1"/>
  <c r="AA35" i="1" s="1"/>
  <c r="AB35" i="1" s="1"/>
  <c r="AB13" i="1"/>
  <c r="AB34" i="1" s="1"/>
  <c r="AA34" i="1"/>
  <c r="AA31" i="1"/>
  <c r="AB10" i="1"/>
  <c r="AA33" i="1" l="1"/>
  <c r="AD33" i="1"/>
  <c r="AB31" i="1"/>
  <c r="AB33" i="1" l="1"/>
</calcChain>
</file>

<file path=xl/sharedStrings.xml><?xml version="1.0" encoding="utf-8"?>
<sst xmlns="http://schemas.openxmlformats.org/spreadsheetml/2006/main" count="182" uniqueCount="72">
  <si>
    <t>Акционерное Общество " МУРМАНСКИЙ  МОРСКОЙ  РЫБНЫЙ  ПОРТ"</t>
  </si>
  <si>
    <t>Сводная  ведомость  электрических  нагрузок  за 16 декабря 2020г.</t>
  </si>
  <si>
    <t>Суточн.</t>
  </si>
  <si>
    <t>Рср.</t>
  </si>
  <si>
    <t>Pmaxу</t>
  </si>
  <si>
    <t>Pmax</t>
  </si>
  <si>
    <t>ПС- 5 СЭС "Колэнерго "</t>
  </si>
  <si>
    <t>кВтч</t>
  </si>
  <si>
    <t>кВАрч</t>
  </si>
  <si>
    <t>Нагрузка рыбного порта</t>
  </si>
  <si>
    <t>Нагрузка субабонентов</t>
  </si>
  <si>
    <t>Нагрузка,подкл.к АЧР</t>
  </si>
  <si>
    <t>Напряжение на шинах</t>
  </si>
  <si>
    <t>кВ</t>
  </si>
  <si>
    <t>ПС-57 СЭС "Колэнерго"</t>
  </si>
  <si>
    <t>ПС-301 СЭС "Колэнерго"</t>
  </si>
  <si>
    <t>Всего</t>
  </si>
  <si>
    <t>Главный энергетик-начальник энергохозяйства                                                                     С.Н.Лычагов</t>
  </si>
  <si>
    <t>Д. В. Дергачев 28-61-61</t>
  </si>
  <si>
    <t>Сводная  таблица нагрузок по потребителям, включенным в графики временного отключения  за 16 декабря 2020  г.</t>
  </si>
  <si>
    <t>Наименование организации</t>
  </si>
  <si>
    <t>Задание по графику временного ограничения 2019-2020, квт.</t>
  </si>
  <si>
    <t>Суточн</t>
  </si>
  <si>
    <t xml:space="preserve">             ПС-5  ПО СЭС  ф-ла ПАО "МРСК С-З "КОЛЭНЕРГО"  (в работе фидера 15, 22, 28)</t>
  </si>
  <si>
    <t>ОАО "Мурманский Рыбокомбинат"</t>
  </si>
  <si>
    <t>ОАО "Мурманский  Тарный комбинат"</t>
  </si>
  <si>
    <t>ООО " СРП Электросудоремонт"</t>
  </si>
  <si>
    <t>ООО "Мурманский Судоремонтный завод"</t>
  </si>
  <si>
    <t>ООО "Кольская рыбоперерабат.комп."</t>
  </si>
  <si>
    <t>ООО "Максима"</t>
  </si>
  <si>
    <t>ООО "Наяда"</t>
  </si>
  <si>
    <t>ООО "Судоремонт"</t>
  </si>
  <si>
    <t>ООО "Мурманские рыбопродукты"</t>
  </si>
  <si>
    <t>ООО "Мурманский рыбоперерабатывающий комплекс""</t>
  </si>
  <si>
    <t>ООО "Виадук"</t>
  </si>
  <si>
    <t>ООО "Боско-морепродукт"</t>
  </si>
  <si>
    <t>ООО "СЗРК Мурманск"</t>
  </si>
  <si>
    <t>Черкасов</t>
  </si>
  <si>
    <t>ООО СРК "Мурман"</t>
  </si>
  <si>
    <t xml:space="preserve">ПУ ФСБ России </t>
  </si>
  <si>
    <t>ООО "Русская треска"</t>
  </si>
  <si>
    <t>ООО "АББ"</t>
  </si>
  <si>
    <t>АО "ММРП"</t>
  </si>
  <si>
    <t>ИТОГО по ПС-5</t>
  </si>
  <si>
    <t xml:space="preserve">             ПС-57  ПО СЭС  ф-ла ПАО "МРСК С-З "КОЛЭНЕРГО" (в работе фидера 9, 10,16,15)</t>
  </si>
  <si>
    <t>ИП Тумарева М.В.</t>
  </si>
  <si>
    <t>ОАО "Мурманск.фабрика орудий лова"</t>
  </si>
  <si>
    <t xml:space="preserve">ООО АМК </t>
  </si>
  <si>
    <t>ООО "Кольский берег"</t>
  </si>
  <si>
    <t>ЗАО " МСК "</t>
  </si>
  <si>
    <t>ООО "Первая стивидорная компания"</t>
  </si>
  <si>
    <t>ООО "Альбатрос"</t>
  </si>
  <si>
    <t>ООО "Скумур"</t>
  </si>
  <si>
    <t>ИТОГО по ПС-57</t>
  </si>
  <si>
    <t>Главный энергетик-начальник энергохозяйства                                                   С.Н.Лычагов</t>
  </si>
  <si>
    <t>И.о. Главного  инженера                                                                                                                                                               С. Н. Лычагов</t>
  </si>
  <si>
    <t>И.о. Главного  инженера                                                                                                                     С. Н. Лычагов</t>
  </si>
  <si>
    <t>Сводная  ведомость  электрических  нагрузок  за 17 июня 2020  г.</t>
  </si>
  <si>
    <t>Главный  инженер                                                               О. В. Заец</t>
  </si>
  <si>
    <t>Сводная  таблица нагрузок по потребителям, включенным в графики временного отключения  за 17 июня 2020  г.</t>
  </si>
  <si>
    <t>Задание по графику временного ограничения 2018-2019г.</t>
  </si>
  <si>
    <t xml:space="preserve">             ПС-5  ПО СЭС  ф-ла ПАО "МРСК С-З "КОЛЭНЕРГО"  (в работе фидера 15, 22, 28) очередь 7</t>
  </si>
  <si>
    <t>ООО "ПКФ Севтехкомп"</t>
  </si>
  <si>
    <t>ООО "Рыбопромышл. предприятие С-З"</t>
  </si>
  <si>
    <t>ООО "Фишпродактс"</t>
  </si>
  <si>
    <t>ООО "Боско"</t>
  </si>
  <si>
    <t>Прочие (ИТС, РП-14)</t>
  </si>
  <si>
    <t xml:space="preserve">Рыбный  порт </t>
  </si>
  <si>
    <t xml:space="preserve">             ПС-57  ПО СЭС  ф-ла ПАО "МРСК С-З "КОЛЭНЕРГО" (в работе фидера 10,16,15), очередь7</t>
  </si>
  <si>
    <t>Рыбный  порт</t>
  </si>
  <si>
    <t>Главный  инженер                                                                 О. В. Заец</t>
  </si>
  <si>
    <t>А. В. Рыжкова 28-77-21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</si>
</sst>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2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20"/>
      <name val="Arial Cyr"/>
      <charset val="204"/>
    </font>
    <font>
      <b/>
      <sz val="11"/>
      <name val="Arial Cyr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4"/>
      <name val="Arial Cyr"/>
      <charset val="204"/>
    </font>
    <font>
      <b/>
      <sz val="10"/>
      <name val="Arial Cyr"/>
      <charset val="204"/>
    </font>
    <font>
      <sz val="18"/>
      <color theme="0"/>
      <name val="Arial Cyr"/>
      <charset val="204"/>
    </font>
    <font>
      <b/>
      <sz val="10"/>
      <color theme="0"/>
      <name val="Arial Cyr"/>
      <charset val="204"/>
    </font>
    <font>
      <sz val="10"/>
      <color theme="0"/>
      <name val="Arial Cyr"/>
      <charset val="204"/>
    </font>
    <font>
      <sz val="14"/>
      <color indexed="9"/>
      <name val="Arial Cyr"/>
      <charset val="204"/>
    </font>
    <font>
      <sz val="10"/>
      <color indexed="9"/>
      <name val="Arial Cyr"/>
      <charset val="204"/>
    </font>
    <font>
      <sz val="18"/>
      <color indexed="8"/>
      <name val="Arial Cyr"/>
      <charset val="204"/>
    </font>
    <font>
      <sz val="10"/>
      <color indexed="8"/>
      <name val="Arial Cyr"/>
      <charset val="204"/>
    </font>
    <font>
      <b/>
      <sz val="10"/>
      <name val="Arial Cyr"/>
      <family val="2"/>
      <charset val="204"/>
    </font>
    <font>
      <b/>
      <sz val="14"/>
      <name val="Arial Cyr"/>
      <charset val="204"/>
    </font>
    <font>
      <sz val="11"/>
      <name val="Arial Cyr"/>
      <charset val="204"/>
    </font>
    <font>
      <b/>
      <sz val="16"/>
      <name val="Arial Cyr"/>
      <charset val="204"/>
    </font>
    <font>
      <b/>
      <sz val="14"/>
      <color indexed="9"/>
      <name val="Arial Cyr"/>
      <charset val="204"/>
    </font>
    <font>
      <sz val="18"/>
      <name val="Arial Cyr"/>
      <charset val="204"/>
    </font>
    <font>
      <sz val="22"/>
      <color theme="0"/>
      <name val="Arial Cyr"/>
      <charset val="204"/>
    </font>
    <font>
      <b/>
      <sz val="18"/>
      <name val="Arial Cyr"/>
      <charset val="204"/>
    </font>
    <font>
      <sz val="10"/>
      <name val="Arial"/>
    </font>
    <font>
      <sz val="22"/>
      <name val="Arial Cyr"/>
      <charset val="204"/>
    </font>
    <font>
      <sz val="24"/>
      <name val="Arial Cyr"/>
      <charset val="204"/>
    </font>
    <font>
      <b/>
      <sz val="2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8" fillId="0" borderId="0"/>
  </cellStyleXfs>
  <cellXfs count="315">
    <xf numFmtId="0" fontId="0" fillId="0" borderId="0" xfId="0"/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0" fontId="4" fillId="0" borderId="0" xfId="0" applyFont="1" applyBorder="1"/>
    <xf numFmtId="1" fontId="1" fillId="0" borderId="0" xfId="0" applyNumberFormat="1" applyFont="1" applyBorder="1"/>
    <xf numFmtId="0" fontId="5" fillId="0" borderId="0" xfId="0" applyFont="1" applyBorder="1"/>
    <xf numFmtId="0" fontId="6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2" borderId="4" xfId="0" applyFont="1" applyFill="1" applyBorder="1"/>
    <xf numFmtId="0" fontId="6" fillId="0" borderId="5" xfId="0" applyFont="1" applyFill="1" applyBorder="1"/>
    <xf numFmtId="0" fontId="6" fillId="0" borderId="8" xfId="0" applyFont="1" applyBorder="1"/>
    <xf numFmtId="0" fontId="6" fillId="0" borderId="9" xfId="0" applyFont="1" applyBorder="1"/>
    <xf numFmtId="1" fontId="6" fillId="0" borderId="9" xfId="0" applyNumberFormat="1" applyFont="1" applyBorder="1"/>
    <xf numFmtId="1" fontId="6" fillId="0" borderId="9" xfId="0" applyNumberFormat="1" applyFont="1" applyBorder="1" applyAlignment="1">
      <alignment horizontal="left" indent="1"/>
    </xf>
    <xf numFmtId="1" fontId="6" fillId="0" borderId="9" xfId="0" applyNumberFormat="1" applyFont="1" applyFill="1" applyBorder="1"/>
    <xf numFmtId="1" fontId="6" fillId="0" borderId="10" xfId="0" applyNumberFormat="1" applyFont="1" applyBorder="1" applyAlignment="1">
      <alignment horizontal="right"/>
    </xf>
    <xf numFmtId="1" fontId="0" fillId="0" borderId="11" xfId="0" applyNumberFormat="1" applyBorder="1"/>
    <xf numFmtId="1" fontId="6" fillId="0" borderId="12" xfId="0" applyNumberFormat="1" applyFont="1" applyBorder="1"/>
    <xf numFmtId="0" fontId="6" fillId="0" borderId="13" xfId="0" applyFont="1" applyBorder="1"/>
    <xf numFmtId="0" fontId="6" fillId="0" borderId="7" xfId="0" applyFont="1" applyBorder="1"/>
    <xf numFmtId="1" fontId="6" fillId="0" borderId="7" xfId="0" applyNumberFormat="1" applyFont="1" applyBorder="1"/>
    <xf numFmtId="1" fontId="6" fillId="0" borderId="14" xfId="0" applyNumberFormat="1" applyFont="1" applyBorder="1"/>
    <xf numFmtId="0" fontId="0" fillId="2" borderId="4" xfId="0" applyFill="1" applyBorder="1"/>
    <xf numFmtId="0" fontId="6" fillId="0" borderId="15" xfId="0" applyFont="1" applyFill="1" applyBorder="1"/>
    <xf numFmtId="1" fontId="6" fillId="0" borderId="7" xfId="0" applyNumberFormat="1" applyFont="1" applyBorder="1" applyAlignment="1">
      <alignment horizontal="right"/>
    </xf>
    <xf numFmtId="1" fontId="6" fillId="0" borderId="15" xfId="0" applyNumberFormat="1" applyFont="1" applyBorder="1"/>
    <xf numFmtId="1" fontId="6" fillId="0" borderId="14" xfId="0" applyNumberFormat="1" applyFont="1" applyBorder="1" applyAlignment="1">
      <alignment horizontal="right"/>
    </xf>
    <xf numFmtId="164" fontId="6" fillId="0" borderId="7" xfId="0" applyNumberFormat="1" applyFont="1" applyFill="1" applyBorder="1"/>
    <xf numFmtId="0" fontId="6" fillId="0" borderId="7" xfId="0" applyFont="1" applyFill="1" applyBorder="1"/>
    <xf numFmtId="0" fontId="6" fillId="0" borderId="14" xfId="0" applyFont="1" applyBorder="1"/>
    <xf numFmtId="1" fontId="6" fillId="0" borderId="7" xfId="0" applyNumberFormat="1" applyFont="1" applyFill="1" applyBorder="1"/>
    <xf numFmtId="164" fontId="6" fillId="0" borderId="14" xfId="0" applyNumberFormat="1" applyFont="1" applyBorder="1"/>
    <xf numFmtId="164" fontId="6" fillId="0" borderId="7" xfId="0" applyNumberFormat="1" applyFont="1" applyBorder="1"/>
    <xf numFmtId="164" fontId="8" fillId="0" borderId="11" xfId="0" applyNumberFormat="1" applyFont="1" applyFill="1" applyBorder="1"/>
    <xf numFmtId="164" fontId="6" fillId="0" borderId="15" xfId="0" applyNumberFormat="1" applyFont="1" applyFill="1" applyBorder="1"/>
    <xf numFmtId="0" fontId="9" fillId="0" borderId="0" xfId="0" applyFont="1" applyBorder="1"/>
    <xf numFmtId="0" fontId="10" fillId="0" borderId="0" xfId="0" applyFont="1" applyBorder="1"/>
    <xf numFmtId="0" fontId="0" fillId="2" borderId="0" xfId="0" applyFill="1" applyBorder="1"/>
    <xf numFmtId="0" fontId="0" fillId="0" borderId="0" xfId="0" applyFill="1" applyBorder="1"/>
    <xf numFmtId="0" fontId="0" fillId="0" borderId="0" xfId="0" applyFill="1"/>
    <xf numFmtId="0" fontId="11" fillId="0" borderId="0" xfId="0" applyFont="1" applyBorder="1"/>
    <xf numFmtId="0" fontId="12" fillId="0" borderId="0" xfId="0" applyFont="1" applyBorder="1"/>
    <xf numFmtId="0" fontId="0" fillId="0" borderId="0" xfId="0" applyFont="1" applyBorder="1"/>
    <xf numFmtId="0" fontId="13" fillId="3" borderId="0" xfId="0" applyFont="1" applyFill="1" applyBorder="1"/>
    <xf numFmtId="0" fontId="13" fillId="0" borderId="0" xfId="0" applyFont="1" applyBorder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/>
    <xf numFmtId="0" fontId="4" fillId="0" borderId="0" xfId="0" applyFont="1"/>
    <xf numFmtId="0" fontId="18" fillId="0" borderId="0" xfId="0" applyFont="1" applyBorder="1"/>
    <xf numFmtId="0" fontId="19" fillId="0" borderId="0" xfId="0" applyFont="1" applyBorder="1"/>
    <xf numFmtId="0" fontId="17" fillId="0" borderId="0" xfId="0" applyFont="1"/>
    <xf numFmtId="0" fontId="12" fillId="0" borderId="0" xfId="0" applyFont="1"/>
    <xf numFmtId="0" fontId="1" fillId="0" borderId="0" xfId="0" applyFont="1"/>
    <xf numFmtId="0" fontId="20" fillId="0" borderId="0" xfId="0" applyFont="1"/>
    <xf numFmtId="0" fontId="21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3" fillId="0" borderId="12" xfId="0" applyFont="1" applyFill="1" applyBorder="1"/>
    <xf numFmtId="1" fontId="21" fillId="0" borderId="12" xfId="0" applyNumberFormat="1" applyFont="1" applyFill="1" applyBorder="1"/>
    <xf numFmtId="1" fontId="21" fillId="0" borderId="27" xfId="0" applyNumberFormat="1" applyFont="1" applyFill="1" applyBorder="1"/>
    <xf numFmtId="0" fontId="23" fillId="0" borderId="15" xfId="0" applyFont="1" applyFill="1" applyBorder="1"/>
    <xf numFmtId="1" fontId="21" fillId="0" borderId="15" xfId="0" applyNumberFormat="1" applyFont="1" applyFill="1" applyBorder="1"/>
    <xf numFmtId="1" fontId="21" fillId="0" borderId="6" xfId="0" applyNumberFormat="1" applyFont="1" applyFill="1" applyBorder="1"/>
    <xf numFmtId="1" fontId="21" fillId="0" borderId="7" xfId="0" applyNumberFormat="1" applyFont="1" applyFill="1" applyBorder="1"/>
    <xf numFmtId="1" fontId="21" fillId="0" borderId="11" xfId="0" applyNumberFormat="1" applyFont="1" applyFill="1" applyBorder="1"/>
    <xf numFmtId="1" fontId="21" fillId="0" borderId="28" xfId="0" applyNumberFormat="1" applyFont="1" applyFill="1" applyBorder="1"/>
    <xf numFmtId="1" fontId="21" fillId="0" borderId="4" xfId="0" applyNumberFormat="1" applyFont="1" applyFill="1" applyBorder="1"/>
    <xf numFmtId="1" fontId="11" fillId="0" borderId="28" xfId="0" applyNumberFormat="1" applyFont="1" applyFill="1" applyBorder="1"/>
    <xf numFmtId="0" fontId="21" fillId="0" borderId="7" xfId="0" applyFont="1" applyFill="1" applyBorder="1"/>
    <xf numFmtId="0" fontId="21" fillId="0" borderId="11" xfId="0" applyFont="1" applyFill="1" applyBorder="1"/>
    <xf numFmtId="0" fontId="23" fillId="3" borderId="19" xfId="0" applyFont="1" applyFill="1" applyBorder="1"/>
    <xf numFmtId="1" fontId="21" fillId="3" borderId="19" xfId="0" applyNumberFormat="1" applyFont="1" applyFill="1" applyBorder="1"/>
    <xf numFmtId="1" fontId="21" fillId="3" borderId="29" xfId="0" applyNumberFormat="1" applyFont="1" applyFill="1" applyBorder="1"/>
    <xf numFmtId="0" fontId="21" fillId="3" borderId="30" xfId="0" applyFont="1" applyFill="1" applyBorder="1"/>
    <xf numFmtId="0" fontId="21" fillId="3" borderId="31" xfId="0" applyFont="1" applyFill="1" applyBorder="1"/>
    <xf numFmtId="1" fontId="21" fillId="3" borderId="28" xfId="0" applyNumberFormat="1" applyFont="1" applyFill="1" applyBorder="1"/>
    <xf numFmtId="0" fontId="0" fillId="3" borderId="0" xfId="0" applyFill="1"/>
    <xf numFmtId="1" fontId="0" fillId="3" borderId="0" xfId="0" applyNumberFormat="1" applyFill="1"/>
    <xf numFmtId="0" fontId="23" fillId="3" borderId="20" xfId="0" applyFont="1" applyFill="1" applyBorder="1"/>
    <xf numFmtId="1" fontId="21" fillId="3" borderId="32" xfId="0" applyNumberFormat="1" applyFont="1" applyFill="1" applyBorder="1"/>
    <xf numFmtId="1" fontId="21" fillId="3" borderId="1" xfId="0" applyNumberFormat="1" applyFont="1" applyFill="1" applyBorder="1"/>
    <xf numFmtId="1" fontId="21" fillId="3" borderId="33" xfId="0" applyNumberFormat="1" applyFont="1" applyFill="1" applyBorder="1"/>
    <xf numFmtId="1" fontId="21" fillId="3" borderId="20" xfId="0" applyNumberFormat="1" applyFont="1" applyFill="1" applyBorder="1"/>
    <xf numFmtId="0" fontId="11" fillId="3" borderId="34" xfId="0" applyFont="1" applyFill="1" applyBorder="1"/>
    <xf numFmtId="1" fontId="11" fillId="3" borderId="0" xfId="0" applyNumberFormat="1" applyFont="1" applyFill="1" applyBorder="1"/>
    <xf numFmtId="0" fontId="0" fillId="3" borderId="0" xfId="0" applyFill="1" applyBorder="1"/>
    <xf numFmtId="1" fontId="0" fillId="3" borderId="35" xfId="0" applyNumberFormat="1" applyFill="1" applyBorder="1"/>
    <xf numFmtId="0" fontId="21" fillId="3" borderId="34" xfId="0" applyFont="1" applyFill="1" applyBorder="1"/>
    <xf numFmtId="0" fontId="11" fillId="3" borderId="0" xfId="0" applyFont="1" applyFill="1" applyBorder="1"/>
    <xf numFmtId="0" fontId="23" fillId="3" borderId="12" xfId="0" applyFont="1" applyFill="1" applyBorder="1"/>
    <xf numFmtId="1" fontId="21" fillId="3" borderId="27" xfId="0" applyNumberFormat="1" applyFont="1" applyFill="1" applyBorder="1"/>
    <xf numFmtId="1" fontId="21" fillId="3" borderId="36" xfId="0" applyNumberFormat="1" applyFont="1" applyFill="1" applyBorder="1"/>
    <xf numFmtId="1" fontId="21" fillId="3" borderId="37" xfId="0" applyNumberFormat="1" applyFont="1" applyFill="1" applyBorder="1"/>
    <xf numFmtId="1" fontId="21" fillId="3" borderId="12" xfId="0" applyNumberFormat="1" applyFont="1" applyFill="1" applyBorder="1"/>
    <xf numFmtId="0" fontId="23" fillId="3" borderId="15" xfId="0" applyFont="1" applyFill="1" applyBorder="1"/>
    <xf numFmtId="1" fontId="21" fillId="3" borderId="6" xfId="0" applyNumberFormat="1" applyFont="1" applyFill="1" applyBorder="1"/>
    <xf numFmtId="1" fontId="21" fillId="3" borderId="7" xfId="0" applyNumberFormat="1" applyFont="1" applyFill="1" applyBorder="1"/>
    <xf numFmtId="1" fontId="21" fillId="3" borderId="11" xfId="0" applyNumberFormat="1" applyFont="1" applyFill="1" applyBorder="1"/>
    <xf numFmtId="1" fontId="21" fillId="3" borderId="15" xfId="0" applyNumberFormat="1" applyFont="1" applyFill="1" applyBorder="1"/>
    <xf numFmtId="1" fontId="21" fillId="4" borderId="15" xfId="0" applyNumberFormat="1" applyFont="1" applyFill="1" applyBorder="1"/>
    <xf numFmtId="1" fontId="21" fillId="0" borderId="38" xfId="0" applyNumberFormat="1" applyFont="1" applyFill="1" applyBorder="1"/>
    <xf numFmtId="0" fontId="21" fillId="0" borderId="15" xfId="0" applyFont="1" applyFill="1" applyBorder="1"/>
    <xf numFmtId="1" fontId="21" fillId="3" borderId="6" xfId="0" applyNumberFormat="1" applyFont="1" applyFill="1" applyBorder="1" applyAlignment="1"/>
    <xf numFmtId="1" fontId="21" fillId="3" borderId="4" xfId="0" applyNumberFormat="1" applyFont="1" applyFill="1" applyBorder="1" applyAlignment="1"/>
    <xf numFmtId="1" fontId="24" fillId="0" borderId="15" xfId="0" applyNumberFormat="1" applyFont="1" applyFill="1" applyBorder="1"/>
    <xf numFmtId="0" fontId="21" fillId="0" borderId="6" xfId="0" applyFont="1" applyBorder="1" applyAlignment="1"/>
    <xf numFmtId="0" fontId="21" fillId="0" borderId="7" xfId="0" applyFont="1" applyBorder="1" applyAlignment="1"/>
    <xf numFmtId="0" fontId="21" fillId="0" borderId="11" xfId="0" applyFont="1" applyBorder="1" applyAlignment="1"/>
    <xf numFmtId="1" fontId="21" fillId="0" borderId="15" xfId="0" applyNumberFormat="1" applyFont="1" applyBorder="1" applyAlignment="1"/>
    <xf numFmtId="0" fontId="21" fillId="0" borderId="39" xfId="0" applyFont="1" applyFill="1" applyBorder="1"/>
    <xf numFmtId="1" fontId="24" fillId="0" borderId="39" xfId="0" applyNumberFormat="1" applyFont="1" applyFill="1" applyBorder="1"/>
    <xf numFmtId="0" fontId="21" fillId="0" borderId="40" xfId="0" applyFont="1" applyBorder="1" applyAlignment="1"/>
    <xf numFmtId="0" fontId="21" fillId="0" borderId="17" xfId="0" applyFont="1" applyBorder="1" applyAlignment="1"/>
    <xf numFmtId="0" fontId="21" fillId="0" borderId="41" xfId="0" applyFont="1" applyBorder="1" applyAlignment="1"/>
    <xf numFmtId="0" fontId="21" fillId="0" borderId="42" xfId="0" applyFont="1" applyBorder="1" applyAlignment="1"/>
    <xf numFmtId="0" fontId="21" fillId="0" borderId="43" xfId="0" applyFont="1" applyBorder="1" applyAlignment="1"/>
    <xf numFmtId="1" fontId="21" fillId="0" borderId="39" xfId="0" applyNumberFormat="1" applyFont="1" applyBorder="1" applyAlignment="1"/>
    <xf numFmtId="0" fontId="23" fillId="0" borderId="20" xfId="0" applyFont="1" applyFill="1" applyBorder="1"/>
    <xf numFmtId="1" fontId="21" fillId="0" borderId="20" xfId="0" applyNumberFormat="1" applyFont="1" applyFill="1" applyBorder="1"/>
    <xf numFmtId="1" fontId="21" fillId="0" borderId="44" xfId="0" applyNumberFormat="1" applyFont="1" applyBorder="1"/>
    <xf numFmtId="0" fontId="21" fillId="0" borderId="45" xfId="0" applyFont="1" applyBorder="1"/>
    <xf numFmtId="0" fontId="21" fillId="0" borderId="1" xfId="0" applyFont="1" applyBorder="1"/>
    <xf numFmtId="1" fontId="21" fillId="0" borderId="33" xfId="0" applyNumberFormat="1" applyFont="1" applyBorder="1"/>
    <xf numFmtId="1" fontId="21" fillId="0" borderId="20" xfId="0" applyNumberFormat="1" applyFont="1" applyBorder="1"/>
    <xf numFmtId="1" fontId="0" fillId="0" borderId="0" xfId="0" applyNumberFormat="1" applyBorder="1"/>
    <xf numFmtId="0" fontId="25" fillId="0" borderId="0" xfId="0" applyFont="1" applyBorder="1"/>
    <xf numFmtId="0" fontId="26" fillId="0" borderId="0" xfId="0" applyFont="1" applyBorder="1"/>
    <xf numFmtId="0" fontId="6" fillId="0" borderId="13" xfId="0" applyFont="1" applyFill="1" applyBorder="1"/>
    <xf numFmtId="0" fontId="0" fillId="0" borderId="4" xfId="0" applyFill="1" applyBorder="1"/>
    <xf numFmtId="1" fontId="6" fillId="0" borderId="15" xfId="0" applyNumberFormat="1" applyFont="1" applyFill="1" applyBorder="1"/>
    <xf numFmtId="1" fontId="6" fillId="0" borderId="14" xfId="0" applyNumberFormat="1" applyFont="1" applyFill="1" applyBorder="1"/>
    <xf numFmtId="0" fontId="6" fillId="0" borderId="16" xfId="0" applyFont="1" applyFill="1" applyBorder="1"/>
    <xf numFmtId="0" fontId="6" fillId="0" borderId="17" xfId="0" applyFont="1" applyFill="1" applyBorder="1"/>
    <xf numFmtId="1" fontId="6" fillId="0" borderId="17" xfId="0" applyNumberFormat="1" applyFont="1" applyFill="1" applyBorder="1"/>
    <xf numFmtId="1" fontId="6" fillId="0" borderId="18" xfId="0" applyNumberFormat="1" applyFont="1" applyFill="1" applyBorder="1"/>
    <xf numFmtId="0" fontId="6" fillId="0" borderId="19" xfId="0" applyFont="1" applyFill="1" applyBorder="1"/>
    <xf numFmtId="0" fontId="2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35" xfId="0" applyFont="1" applyFill="1" applyBorder="1" applyAlignment="1">
      <alignment horizontal="center"/>
    </xf>
    <xf numFmtId="0" fontId="28" fillId="0" borderId="0" xfId="1" applyBorder="1"/>
    <xf numFmtId="0" fontId="28" fillId="0" borderId="0" xfId="1"/>
    <xf numFmtId="0" fontId="1" fillId="0" borderId="0" xfId="1" applyFont="1" applyBorder="1"/>
    <xf numFmtId="0" fontId="2" fillId="0" borderId="0" xfId="1" applyFont="1" applyBorder="1" applyAlignment="1">
      <alignment horizontal="center"/>
    </xf>
    <xf numFmtId="0" fontId="3" fillId="0" borderId="0" xfId="1" applyFont="1" applyBorder="1"/>
    <xf numFmtId="0" fontId="4" fillId="0" borderId="0" xfId="1" applyFont="1" applyBorder="1"/>
    <xf numFmtId="1" fontId="1" fillId="0" borderId="0" xfId="1" applyNumberFormat="1" applyFont="1" applyBorder="1"/>
    <xf numFmtId="0" fontId="5" fillId="0" borderId="0" xfId="1" applyFont="1" applyBorder="1"/>
    <xf numFmtId="0" fontId="6" fillId="0" borderId="1" xfId="1" applyFont="1" applyBorder="1"/>
    <xf numFmtId="0" fontId="6" fillId="0" borderId="2" xfId="1" applyFont="1" applyBorder="1"/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7" fillId="2" borderId="4" xfId="1" applyFont="1" applyFill="1" applyBorder="1"/>
    <xf numFmtId="0" fontId="6" fillId="0" borderId="5" xfId="1" applyFont="1" applyFill="1" applyBorder="1"/>
    <xf numFmtId="0" fontId="6" fillId="0" borderId="8" xfId="1" applyFont="1" applyBorder="1"/>
    <xf numFmtId="0" fontId="6" fillId="0" borderId="9" xfId="1" applyFont="1" applyBorder="1"/>
    <xf numFmtId="1" fontId="6" fillId="0" borderId="9" xfId="1" applyNumberFormat="1" applyFont="1" applyBorder="1"/>
    <xf numFmtId="1" fontId="6" fillId="0" borderId="9" xfId="1" applyNumberFormat="1" applyFont="1" applyBorder="1" applyAlignment="1">
      <alignment horizontal="left" indent="1"/>
    </xf>
    <xf numFmtId="1" fontId="6" fillId="0" borderId="9" xfId="1" applyNumberFormat="1" applyFont="1" applyFill="1" applyBorder="1"/>
    <xf numFmtId="1" fontId="6" fillId="0" borderId="10" xfId="1" applyNumberFormat="1" applyFont="1" applyBorder="1" applyAlignment="1">
      <alignment horizontal="right"/>
    </xf>
    <xf numFmtId="1" fontId="28" fillId="0" borderId="11" xfId="1" applyNumberFormat="1" applyBorder="1"/>
    <xf numFmtId="1" fontId="6" fillId="0" borderId="12" xfId="1" applyNumberFormat="1" applyFont="1" applyBorder="1"/>
    <xf numFmtId="0" fontId="6" fillId="0" borderId="13" xfId="1" applyFont="1" applyBorder="1"/>
    <xf numFmtId="0" fontId="6" fillId="0" borderId="7" xfId="1" applyFont="1" applyBorder="1"/>
    <xf numFmtId="1" fontId="6" fillId="0" borderId="7" xfId="1" applyNumberFormat="1" applyFont="1" applyBorder="1"/>
    <xf numFmtId="1" fontId="6" fillId="0" borderId="14" xfId="1" applyNumberFormat="1" applyFont="1" applyBorder="1"/>
    <xf numFmtId="0" fontId="28" fillId="2" borderId="4" xfId="1" applyFill="1" applyBorder="1"/>
    <xf numFmtId="0" fontId="6" fillId="0" borderId="15" xfId="1" applyFont="1" applyFill="1" applyBorder="1"/>
    <xf numFmtId="1" fontId="6" fillId="0" borderId="7" xfId="1" applyNumberFormat="1" applyFont="1" applyBorder="1" applyAlignment="1">
      <alignment horizontal="right"/>
    </xf>
    <xf numFmtId="1" fontId="6" fillId="0" borderId="15" xfId="1" applyNumberFormat="1" applyFont="1" applyBorder="1"/>
    <xf numFmtId="1" fontId="6" fillId="0" borderId="14" xfId="1" applyNumberFormat="1" applyFont="1" applyBorder="1" applyAlignment="1">
      <alignment horizontal="right"/>
    </xf>
    <xf numFmtId="164" fontId="6" fillId="0" borderId="7" xfId="1" applyNumberFormat="1" applyFont="1" applyFill="1" applyBorder="1"/>
    <xf numFmtId="0" fontId="6" fillId="0" borderId="7" xfId="1" applyFont="1" applyFill="1" applyBorder="1"/>
    <xf numFmtId="0" fontId="6" fillId="0" borderId="14" xfId="1" applyFont="1" applyBorder="1"/>
    <xf numFmtId="1" fontId="6" fillId="0" borderId="7" xfId="1" applyNumberFormat="1" applyFont="1" applyFill="1" applyBorder="1"/>
    <xf numFmtId="164" fontId="6" fillId="0" borderId="14" xfId="1" applyNumberFormat="1" applyFont="1" applyBorder="1"/>
    <xf numFmtId="164" fontId="6" fillId="0" borderId="7" xfId="1" applyNumberFormat="1" applyFont="1" applyBorder="1"/>
    <xf numFmtId="164" fontId="8" fillId="0" borderId="11" xfId="1" applyNumberFormat="1" applyFont="1" applyFill="1" applyBorder="1"/>
    <xf numFmtId="164" fontId="6" fillId="0" borderId="15" xfId="1" applyNumberFormat="1" applyFont="1" applyFill="1" applyBorder="1"/>
    <xf numFmtId="0" fontId="6" fillId="0" borderId="13" xfId="1" applyFont="1" applyFill="1" applyBorder="1"/>
    <xf numFmtId="0" fontId="28" fillId="0" borderId="4" xfId="1" applyFill="1" applyBorder="1"/>
    <xf numFmtId="1" fontId="6" fillId="0" borderId="15" xfId="1" applyNumberFormat="1" applyFont="1" applyFill="1" applyBorder="1"/>
    <xf numFmtId="0" fontId="28" fillId="0" borderId="0" xfId="1" applyFill="1"/>
    <xf numFmtId="1" fontId="6" fillId="0" borderId="14" xfId="1" applyNumberFormat="1" applyFont="1" applyFill="1" applyBorder="1"/>
    <xf numFmtId="0" fontId="6" fillId="0" borderId="16" xfId="1" applyFont="1" applyFill="1" applyBorder="1"/>
    <xf numFmtId="0" fontId="6" fillId="0" borderId="17" xfId="1" applyFont="1" applyFill="1" applyBorder="1"/>
    <xf numFmtId="1" fontId="6" fillId="0" borderId="17" xfId="1" applyNumberFormat="1" applyFont="1" applyFill="1" applyBorder="1"/>
    <xf numFmtId="1" fontId="6" fillId="0" borderId="18" xfId="1" applyNumberFormat="1" applyFont="1" applyFill="1" applyBorder="1"/>
    <xf numFmtId="0" fontId="6" fillId="0" borderId="19" xfId="1" applyFont="1" applyFill="1" applyBorder="1"/>
    <xf numFmtId="0" fontId="9" fillId="0" borderId="0" xfId="1" applyFont="1" applyFill="1" applyBorder="1"/>
    <xf numFmtId="0" fontId="10" fillId="0" borderId="0" xfId="1" applyFont="1" applyFill="1" applyBorder="1"/>
    <xf numFmtId="1" fontId="1" fillId="0" borderId="0" xfId="1" applyNumberFormat="1" applyFont="1" applyFill="1" applyBorder="1"/>
    <xf numFmtId="0" fontId="28" fillId="0" borderId="0" xfId="1" applyFill="1" applyBorder="1"/>
    <xf numFmtId="0" fontId="9" fillId="0" borderId="0" xfId="1" applyFont="1" applyBorder="1"/>
    <xf numFmtId="0" fontId="10" fillId="0" borderId="0" xfId="1" applyFont="1" applyBorder="1"/>
    <xf numFmtId="0" fontId="28" fillId="2" borderId="0" xfId="1" applyFill="1" applyBorder="1"/>
    <xf numFmtId="0" fontId="29" fillId="0" borderId="0" xfId="1" applyFont="1" applyBorder="1"/>
    <xf numFmtId="0" fontId="30" fillId="0" borderId="0" xfId="1" applyFont="1" applyBorder="1"/>
    <xf numFmtId="0" fontId="31" fillId="0" borderId="0" xfId="1" applyFont="1" applyBorder="1"/>
    <xf numFmtId="0" fontId="11" fillId="0" borderId="0" xfId="1" applyFont="1" applyBorder="1"/>
    <xf numFmtId="0" fontId="12" fillId="0" borderId="0" xfId="1" applyFont="1" applyBorder="1"/>
    <xf numFmtId="0" fontId="28" fillId="0" borderId="0" xfId="1" applyFont="1" applyBorder="1"/>
    <xf numFmtId="0" fontId="13" fillId="3" borderId="0" xfId="1" applyFont="1" applyFill="1" applyBorder="1"/>
    <xf numFmtId="0" fontId="13" fillId="0" borderId="0" xfId="1" applyFont="1" applyBorder="1"/>
    <xf numFmtId="0" fontId="14" fillId="0" borderId="0" xfId="1" applyFont="1" applyBorder="1"/>
    <xf numFmtId="0" fontId="15" fillId="0" borderId="0" xfId="1" applyFont="1" applyBorder="1"/>
    <xf numFmtId="0" fontId="16" fillId="0" borderId="0" xfId="1" applyFont="1" applyBorder="1"/>
    <xf numFmtId="0" fontId="17" fillId="0" borderId="0" xfId="1" applyFont="1" applyBorder="1"/>
    <xf numFmtId="0" fontId="4" fillId="0" borderId="0" xfId="1" applyFont="1"/>
    <xf numFmtId="0" fontId="18" fillId="0" borderId="0" xfId="1" applyFont="1" applyBorder="1"/>
    <xf numFmtId="0" fontId="19" fillId="0" borderId="0" xfId="1" applyFont="1" applyBorder="1"/>
    <xf numFmtId="0" fontId="17" fillId="0" borderId="0" xfId="1" applyFont="1"/>
    <xf numFmtId="0" fontId="12" fillId="0" borderId="0" xfId="1" applyFont="1"/>
    <xf numFmtId="0" fontId="1" fillId="0" borderId="0" xfId="1" applyFont="1"/>
    <xf numFmtId="0" fontId="20" fillId="0" borderId="0" xfId="1" applyFont="1"/>
    <xf numFmtId="0" fontId="2" fillId="0" borderId="0" xfId="1" applyFont="1" applyAlignment="1">
      <alignment horizontal="center"/>
    </xf>
    <xf numFmtId="0" fontId="21" fillId="0" borderId="20" xfId="1" applyFont="1" applyBorder="1" applyAlignment="1">
      <alignment horizontal="center" vertical="center" wrapText="1"/>
    </xf>
    <xf numFmtId="0" fontId="22" fillId="0" borderId="20" xfId="1" applyFont="1" applyBorder="1" applyAlignment="1">
      <alignment horizontal="center" vertical="center" wrapText="1"/>
    </xf>
    <xf numFmtId="0" fontId="21" fillId="0" borderId="21" xfId="1" applyFont="1" applyBorder="1" applyAlignment="1">
      <alignment horizontal="center" vertical="center" wrapText="1"/>
    </xf>
    <xf numFmtId="0" fontId="21" fillId="0" borderId="22" xfId="1" applyFont="1" applyBorder="1" applyAlignment="1">
      <alignment horizontal="center" vertical="center" wrapText="1"/>
    </xf>
    <xf numFmtId="0" fontId="21" fillId="0" borderId="23" xfId="1" applyFont="1" applyBorder="1" applyAlignment="1">
      <alignment horizontal="center" vertical="center" wrapText="1"/>
    </xf>
    <xf numFmtId="0" fontId="23" fillId="0" borderId="24" xfId="1" applyFont="1" applyBorder="1" applyAlignment="1">
      <alignment horizontal="center"/>
    </xf>
    <xf numFmtId="0" fontId="23" fillId="0" borderId="25" xfId="1" applyFont="1" applyBorder="1" applyAlignment="1">
      <alignment horizontal="center"/>
    </xf>
    <xf numFmtId="0" fontId="23" fillId="0" borderId="26" xfId="1" applyFont="1" applyBorder="1" applyAlignment="1">
      <alignment horizontal="center"/>
    </xf>
    <xf numFmtId="0" fontId="23" fillId="0" borderId="12" xfId="1" applyFont="1" applyFill="1" applyBorder="1"/>
    <xf numFmtId="1" fontId="21" fillId="0" borderId="12" xfId="1" applyNumberFormat="1" applyFont="1" applyFill="1" applyBorder="1"/>
    <xf numFmtId="1" fontId="21" fillId="0" borderId="27" xfId="1" applyNumberFormat="1" applyFont="1" applyFill="1" applyBorder="1"/>
    <xf numFmtId="1" fontId="21" fillId="0" borderId="12" xfId="1" applyNumberFormat="1" applyFont="1" applyBorder="1"/>
    <xf numFmtId="0" fontId="23" fillId="0" borderId="15" xfId="1" applyFont="1" applyFill="1" applyBorder="1"/>
    <xf numFmtId="1" fontId="21" fillId="0" borderId="15" xfId="1" applyNumberFormat="1" applyFont="1" applyFill="1" applyBorder="1"/>
    <xf numFmtId="1" fontId="21" fillId="0" borderId="6" xfId="1" applyNumberFormat="1" applyFont="1" applyFill="1" applyBorder="1"/>
    <xf numFmtId="1" fontId="21" fillId="0" borderId="7" xfId="1" applyNumberFormat="1" applyFont="1" applyBorder="1"/>
    <xf numFmtId="1" fontId="21" fillId="0" borderId="11" xfId="1" applyNumberFormat="1" applyFont="1" applyBorder="1"/>
    <xf numFmtId="1" fontId="21" fillId="0" borderId="15" xfId="1" applyNumberFormat="1" applyFont="1" applyBorder="1"/>
    <xf numFmtId="0" fontId="23" fillId="3" borderId="15" xfId="1" applyFont="1" applyFill="1" applyBorder="1"/>
    <xf numFmtId="1" fontId="21" fillId="3" borderId="6" xfId="1" applyNumberFormat="1" applyFont="1" applyFill="1" applyBorder="1"/>
    <xf numFmtId="1" fontId="21" fillId="3" borderId="7" xfId="1" applyNumberFormat="1" applyFont="1" applyFill="1" applyBorder="1"/>
    <xf numFmtId="1" fontId="21" fillId="3" borderId="11" xfId="1" applyNumberFormat="1" applyFont="1" applyFill="1" applyBorder="1"/>
    <xf numFmtId="1" fontId="21" fillId="3" borderId="15" xfId="1" applyNumberFormat="1" applyFont="1" applyFill="1" applyBorder="1"/>
    <xf numFmtId="0" fontId="28" fillId="4" borderId="0" xfId="1" applyFill="1"/>
    <xf numFmtId="0" fontId="23" fillId="4" borderId="15" xfId="1" applyFont="1" applyFill="1" applyBorder="1"/>
    <xf numFmtId="1" fontId="21" fillId="4" borderId="15" xfId="1" applyNumberFormat="1" applyFont="1" applyFill="1" applyBorder="1"/>
    <xf numFmtId="1" fontId="21" fillId="4" borderId="6" xfId="1" applyNumberFormat="1" applyFont="1" applyFill="1" applyBorder="1"/>
    <xf numFmtId="1" fontId="21" fillId="4" borderId="7" xfId="1" applyNumberFormat="1" applyFont="1" applyFill="1" applyBorder="1"/>
    <xf numFmtId="1" fontId="21" fillId="4" borderId="11" xfId="1" applyNumberFormat="1" applyFont="1" applyFill="1" applyBorder="1"/>
    <xf numFmtId="2" fontId="21" fillId="3" borderId="6" xfId="1" applyNumberFormat="1" applyFont="1" applyFill="1" applyBorder="1"/>
    <xf numFmtId="2" fontId="21" fillId="3" borderId="7" xfId="1" applyNumberFormat="1" applyFont="1" applyFill="1" applyBorder="1"/>
    <xf numFmtId="2" fontId="21" fillId="3" borderId="11" xfId="1" applyNumberFormat="1" applyFont="1" applyFill="1" applyBorder="1"/>
    <xf numFmtId="1" fontId="21" fillId="0" borderId="28" xfId="1" applyNumberFormat="1" applyFont="1" applyFill="1" applyBorder="1"/>
    <xf numFmtId="1" fontId="21" fillId="4" borderId="28" xfId="1" applyNumberFormat="1" applyFont="1" applyFill="1" applyBorder="1"/>
    <xf numFmtId="1" fontId="11" fillId="0" borderId="28" xfId="1" applyNumberFormat="1" applyFont="1" applyFill="1" applyBorder="1"/>
    <xf numFmtId="0" fontId="21" fillId="3" borderId="7" xfId="1" applyFont="1" applyFill="1" applyBorder="1"/>
    <xf numFmtId="0" fontId="21" fillId="3" borderId="11" xfId="1" applyFont="1" applyFill="1" applyBorder="1"/>
    <xf numFmtId="0" fontId="23" fillId="3" borderId="19" xfId="1" applyFont="1" applyFill="1" applyBorder="1"/>
    <xf numFmtId="1" fontId="21" fillId="3" borderId="19" xfId="1" applyNumberFormat="1" applyFont="1" applyFill="1" applyBorder="1"/>
    <xf numFmtId="1" fontId="21" fillId="3" borderId="29" xfId="1" applyNumberFormat="1" applyFont="1" applyFill="1" applyBorder="1"/>
    <xf numFmtId="0" fontId="21" fillId="3" borderId="30" xfId="1" applyFont="1" applyFill="1" applyBorder="1"/>
    <xf numFmtId="0" fontId="21" fillId="3" borderId="31" xfId="1" applyFont="1" applyFill="1" applyBorder="1"/>
    <xf numFmtId="0" fontId="23" fillId="3" borderId="20" xfId="1" applyFont="1" applyFill="1" applyBorder="1"/>
    <xf numFmtId="1" fontId="21" fillId="3" borderId="32" xfId="1" applyNumberFormat="1" applyFont="1" applyFill="1" applyBorder="1"/>
    <xf numFmtId="1" fontId="21" fillId="3" borderId="1" xfId="1" applyNumberFormat="1" applyFont="1" applyFill="1" applyBorder="1"/>
    <xf numFmtId="1" fontId="21" fillId="3" borderId="33" xfId="1" applyNumberFormat="1" applyFont="1" applyFill="1" applyBorder="1"/>
    <xf numFmtId="1" fontId="21" fillId="3" borderId="20" xfId="1" applyNumberFormat="1" applyFont="1" applyFill="1" applyBorder="1"/>
    <xf numFmtId="0" fontId="11" fillId="3" borderId="34" xfId="1" applyFont="1" applyFill="1" applyBorder="1"/>
    <xf numFmtId="0" fontId="11" fillId="3" borderId="0" xfId="1" applyFont="1" applyFill="1" applyBorder="1"/>
    <xf numFmtId="0" fontId="28" fillId="3" borderId="0" xfId="1" applyFill="1" applyBorder="1"/>
    <xf numFmtId="1" fontId="28" fillId="3" borderId="35" xfId="1" applyNumberFormat="1" applyFill="1" applyBorder="1"/>
    <xf numFmtId="0" fontId="23" fillId="0" borderId="34" xfId="1" applyFont="1" applyFill="1" applyBorder="1" applyAlignment="1">
      <alignment horizontal="center"/>
    </xf>
    <xf numFmtId="0" fontId="23" fillId="0" borderId="0" xfId="1" applyFont="1" applyFill="1" applyBorder="1" applyAlignment="1">
      <alignment horizontal="center"/>
    </xf>
    <xf numFmtId="0" fontId="23" fillId="0" borderId="35" xfId="1" applyFont="1" applyFill="1" applyBorder="1" applyAlignment="1">
      <alignment horizontal="center"/>
    </xf>
    <xf numFmtId="0" fontId="21" fillId="3" borderId="34" xfId="1" applyFont="1" applyFill="1" applyBorder="1"/>
    <xf numFmtId="0" fontId="23" fillId="3" borderId="12" xfId="1" applyFont="1" applyFill="1" applyBorder="1"/>
    <xf numFmtId="1" fontId="21" fillId="3" borderId="27" xfId="1" applyNumberFormat="1" applyFont="1" applyFill="1" applyBorder="1"/>
    <xf numFmtId="1" fontId="21" fillId="3" borderId="36" xfId="1" applyNumberFormat="1" applyFont="1" applyFill="1" applyBorder="1"/>
    <xf numFmtId="1" fontId="21" fillId="3" borderId="37" xfId="1" applyNumberFormat="1" applyFont="1" applyFill="1" applyBorder="1"/>
    <xf numFmtId="1" fontId="21" fillId="3" borderId="12" xfId="1" applyNumberFormat="1" applyFont="1" applyFill="1" applyBorder="1"/>
    <xf numFmtId="1" fontId="21" fillId="0" borderId="38" xfId="1" applyNumberFormat="1" applyFont="1" applyFill="1" applyBorder="1"/>
    <xf numFmtId="0" fontId="21" fillId="0" borderId="15" xfId="1" applyFont="1" applyFill="1" applyBorder="1"/>
    <xf numFmtId="1" fontId="21" fillId="3" borderId="6" xfId="1" applyNumberFormat="1" applyFont="1" applyFill="1" applyBorder="1" applyAlignment="1"/>
    <xf numFmtId="1" fontId="21" fillId="3" borderId="4" xfId="1" applyNumberFormat="1" applyFont="1" applyFill="1" applyBorder="1" applyAlignment="1"/>
    <xf numFmtId="1" fontId="24" fillId="0" borderId="15" xfId="1" applyNumberFormat="1" applyFont="1" applyFill="1" applyBorder="1"/>
    <xf numFmtId="0" fontId="21" fillId="0" borderId="6" xfId="1" applyFont="1" applyBorder="1" applyAlignment="1"/>
    <xf numFmtId="0" fontId="21" fillId="0" borderId="7" xfId="1" applyFont="1" applyBorder="1" applyAlignment="1"/>
    <xf numFmtId="0" fontId="21" fillId="0" borderId="11" xfId="1" applyFont="1" applyBorder="1" applyAlignment="1"/>
    <xf numFmtId="1" fontId="21" fillId="0" borderId="15" xfId="1" applyNumberFormat="1" applyFont="1" applyBorder="1" applyAlignment="1"/>
    <xf numFmtId="0" fontId="21" fillId="0" borderId="39" xfId="1" applyFont="1" applyFill="1" applyBorder="1"/>
    <xf numFmtId="1" fontId="24" fillId="0" borderId="39" xfId="1" applyNumberFormat="1" applyFont="1" applyFill="1" applyBorder="1"/>
    <xf numFmtId="0" fontId="21" fillId="0" borderId="40" xfId="1" applyFont="1" applyBorder="1" applyAlignment="1"/>
    <xf numFmtId="0" fontId="21" fillId="0" borderId="17" xfId="1" applyFont="1" applyBorder="1" applyAlignment="1"/>
    <xf numFmtId="0" fontId="21" fillId="0" borderId="41" xfId="1" applyFont="1" applyBorder="1" applyAlignment="1"/>
    <xf numFmtId="0" fontId="21" fillId="0" borderId="42" xfId="1" applyFont="1" applyBorder="1" applyAlignment="1"/>
    <xf numFmtId="0" fontId="21" fillId="0" borderId="43" xfId="1" applyFont="1" applyBorder="1" applyAlignment="1"/>
    <xf numFmtId="1" fontId="21" fillId="0" borderId="39" xfId="1" applyNumberFormat="1" applyFont="1" applyBorder="1" applyAlignment="1"/>
    <xf numFmtId="0" fontId="23" fillId="0" borderId="20" xfId="1" applyFont="1" applyFill="1" applyBorder="1"/>
    <xf numFmtId="1" fontId="21" fillId="0" borderId="20" xfId="1" applyNumberFormat="1" applyFont="1" applyFill="1" applyBorder="1"/>
    <xf numFmtId="1" fontId="21" fillId="0" borderId="44" xfId="1" applyNumberFormat="1" applyFont="1" applyBorder="1"/>
    <xf numFmtId="0" fontId="21" fillId="0" borderId="45" xfId="1" applyFont="1" applyBorder="1"/>
    <xf numFmtId="0" fontId="21" fillId="0" borderId="1" xfId="1" applyFont="1" applyBorder="1"/>
    <xf numFmtId="1" fontId="21" fillId="0" borderId="33" xfId="1" applyNumberFormat="1" applyFont="1" applyBorder="1"/>
    <xf numFmtId="1" fontId="21" fillId="0" borderId="20" xfId="1" applyNumberFormat="1" applyFont="1" applyBorder="1"/>
    <xf numFmtId="1" fontId="28" fillId="0" borderId="0" xfId="1" applyNumberFormat="1" applyBorder="1"/>
    <xf numFmtId="0" fontId="25" fillId="0" borderId="0" xfId="1" applyFont="1" applyBorder="1"/>
    <xf numFmtId="0" fontId="26" fillId="0" borderId="0" xfId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69;&#1083;&#1077;&#1082;&#1090;&#1088;&#1086;&#1101;&#1085;&#1077;&#1088;&#1075;&#1080;&#1103;\ELEKTR1\&#1053;&#1040;&#1043;&#1056;&#1059;&#1047;&#1050;&#1048;\2020\&#1086;&#1090;&#1095;&#1105;&#1090;%2016.12.2020\&#1047;&#1072;&#1084;&#1077;&#1088;&#1099;%20&#1076;&#1077;&#1082;&#1072;&#1073;&#1088;&#1100;%20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40;&#1052;&#1045;&#1056;&#1067;%20&#1080;&#1102;&#1085;&#1100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дн.сев"/>
      <sheetName val="одн2.сев"/>
      <sheetName val="Порт"/>
      <sheetName val="Одн.юг"/>
      <sheetName val=" ТП-9 юг"/>
      <sheetName val="уг.база"/>
      <sheetName val="пост.ПС"/>
      <sheetName val="Сводн.табл."/>
      <sheetName val="Факт. расх. по график времен"/>
      <sheetName val="Лист2"/>
      <sheetName val="Расх абон."/>
      <sheetName val="форма, прот.сев,"/>
      <sheetName val="прот. юг-уг.б"/>
      <sheetName val="ведомость для вовы"/>
      <sheetName val="Спис.проток."/>
      <sheetName val="Лист6"/>
      <sheetName val="Протоколы"/>
    </sheetNames>
    <sheetDataSet>
      <sheetData sheetId="0">
        <row r="7">
          <cell r="C7">
            <v>2.4</v>
          </cell>
          <cell r="D7">
            <v>0</v>
          </cell>
          <cell r="E7">
            <v>0</v>
          </cell>
          <cell r="I7">
            <v>9.6</v>
          </cell>
          <cell r="O7">
            <v>113.2</v>
          </cell>
          <cell r="R7">
            <v>24.4</v>
          </cell>
          <cell r="U7">
            <v>48</v>
          </cell>
          <cell r="V7">
            <v>2.5499999999999998</v>
          </cell>
          <cell r="X7">
            <v>9.6</v>
          </cell>
          <cell r="AE7">
            <v>78.8</v>
          </cell>
          <cell r="AL7">
            <v>49.8</v>
          </cell>
          <cell r="AQ7">
            <v>24.4</v>
          </cell>
          <cell r="AS7">
            <v>90</v>
          </cell>
          <cell r="AT7">
            <v>56.52</v>
          </cell>
          <cell r="BB7">
            <v>0</v>
          </cell>
          <cell r="BE7">
            <v>180</v>
          </cell>
          <cell r="BI7">
            <v>48</v>
          </cell>
          <cell r="CF7">
            <v>2196.6925000000001</v>
          </cell>
        </row>
        <row r="8">
          <cell r="C8">
            <v>2.4</v>
          </cell>
          <cell r="D8">
            <v>2</v>
          </cell>
          <cell r="E8">
            <v>0</v>
          </cell>
          <cell r="I8">
            <v>8</v>
          </cell>
          <cell r="O8">
            <v>129.6</v>
          </cell>
          <cell r="R8">
            <v>28</v>
          </cell>
          <cell r="U8">
            <v>42</v>
          </cell>
          <cell r="V8">
            <v>2.85</v>
          </cell>
          <cell r="X8">
            <v>9.6</v>
          </cell>
          <cell r="AE8">
            <v>79.2</v>
          </cell>
          <cell r="AL8">
            <v>50.4</v>
          </cell>
          <cell r="AQ8">
            <v>24.8</v>
          </cell>
          <cell r="AS8">
            <v>90</v>
          </cell>
          <cell r="AT8">
            <v>56.88</v>
          </cell>
          <cell r="BB8">
            <v>1.2</v>
          </cell>
          <cell r="BE8">
            <v>180</v>
          </cell>
          <cell r="BI8">
            <v>96</v>
          </cell>
          <cell r="CF8">
            <v>2316.4025000000001</v>
          </cell>
        </row>
        <row r="9">
          <cell r="C9">
            <v>2.4</v>
          </cell>
          <cell r="D9">
            <v>0</v>
          </cell>
          <cell r="E9">
            <v>0</v>
          </cell>
          <cell r="I9">
            <v>6</v>
          </cell>
          <cell r="O9">
            <v>121.6</v>
          </cell>
          <cell r="R9">
            <v>26.4</v>
          </cell>
          <cell r="U9">
            <v>47.4</v>
          </cell>
          <cell r="V9">
            <v>3</v>
          </cell>
          <cell r="X9">
            <v>11.2</v>
          </cell>
          <cell r="AE9">
            <v>80.599999999999994</v>
          </cell>
          <cell r="AL9">
            <v>25.8</v>
          </cell>
          <cell r="AQ9">
            <v>24.8</v>
          </cell>
          <cell r="AS9">
            <v>93.6</v>
          </cell>
          <cell r="AT9">
            <v>56.519999999999996</v>
          </cell>
          <cell r="BB9">
            <v>0</v>
          </cell>
          <cell r="BE9">
            <v>216</v>
          </cell>
          <cell r="BI9">
            <v>48</v>
          </cell>
          <cell r="CF9">
            <v>2216.4324999999999</v>
          </cell>
        </row>
        <row r="10">
          <cell r="C10">
            <v>3.6</v>
          </cell>
          <cell r="D10">
            <v>0</v>
          </cell>
          <cell r="E10">
            <v>0</v>
          </cell>
          <cell r="I10">
            <v>6.4</v>
          </cell>
          <cell r="O10">
            <v>110.80000000000001</v>
          </cell>
          <cell r="R10">
            <v>15.2</v>
          </cell>
          <cell r="U10">
            <v>42</v>
          </cell>
          <cell r="V10">
            <v>2.7</v>
          </cell>
          <cell r="X10">
            <v>9.6</v>
          </cell>
          <cell r="AE10">
            <v>79.599999999999994</v>
          </cell>
          <cell r="AL10">
            <v>13.2</v>
          </cell>
          <cell r="AQ10">
            <v>24.8</v>
          </cell>
          <cell r="AS10">
            <v>95.399999999999991</v>
          </cell>
          <cell r="AT10">
            <v>56.88</v>
          </cell>
          <cell r="BB10">
            <v>0</v>
          </cell>
          <cell r="BE10">
            <v>180</v>
          </cell>
          <cell r="BI10">
            <v>96</v>
          </cell>
          <cell r="CF10">
            <v>2156.6025</v>
          </cell>
        </row>
        <row r="11">
          <cell r="C11">
            <v>2.4</v>
          </cell>
          <cell r="D11">
            <v>2</v>
          </cell>
          <cell r="E11">
            <v>0</v>
          </cell>
          <cell r="I11">
            <v>6</v>
          </cell>
          <cell r="O11">
            <v>111.19999999999999</v>
          </cell>
          <cell r="R11">
            <v>4.8</v>
          </cell>
          <cell r="U11">
            <v>48.6</v>
          </cell>
          <cell r="V11">
            <v>2.5499999999999998</v>
          </cell>
          <cell r="X11">
            <v>9.6</v>
          </cell>
          <cell r="AE11">
            <v>80</v>
          </cell>
          <cell r="AL11">
            <v>13.2</v>
          </cell>
          <cell r="AQ11">
            <v>24.8</v>
          </cell>
          <cell r="AS11">
            <v>92.88</v>
          </cell>
          <cell r="AT11">
            <v>56.88</v>
          </cell>
          <cell r="BB11">
            <v>0</v>
          </cell>
          <cell r="BE11">
            <v>180</v>
          </cell>
          <cell r="BI11">
            <v>48</v>
          </cell>
          <cell r="CF11">
            <v>2132.8225000000002</v>
          </cell>
        </row>
        <row r="12">
          <cell r="C12">
            <v>2.4</v>
          </cell>
          <cell r="D12">
            <v>0</v>
          </cell>
          <cell r="E12">
            <v>0</v>
          </cell>
          <cell r="I12">
            <v>6.4</v>
          </cell>
          <cell r="O12">
            <v>114.39999999999999</v>
          </cell>
          <cell r="R12">
            <v>4.4000000000000004</v>
          </cell>
          <cell r="U12">
            <v>46.2</v>
          </cell>
          <cell r="V12">
            <v>2.4</v>
          </cell>
          <cell r="X12">
            <v>9.6</v>
          </cell>
          <cell r="AE12">
            <v>81.8</v>
          </cell>
          <cell r="AL12">
            <v>13.8</v>
          </cell>
          <cell r="AQ12">
            <v>24.8</v>
          </cell>
          <cell r="AS12">
            <v>110.16</v>
          </cell>
          <cell r="AT12">
            <v>56.519999999999996</v>
          </cell>
          <cell r="BB12">
            <v>1.2</v>
          </cell>
          <cell r="BE12">
            <v>180</v>
          </cell>
          <cell r="BI12">
            <v>96</v>
          </cell>
          <cell r="CF12">
            <v>2233.9924999999998</v>
          </cell>
        </row>
        <row r="13">
          <cell r="C13">
            <v>2.4</v>
          </cell>
          <cell r="D13">
            <v>0</v>
          </cell>
          <cell r="E13">
            <v>0</v>
          </cell>
          <cell r="I13">
            <v>6.4</v>
          </cell>
          <cell r="O13">
            <v>113.6</v>
          </cell>
          <cell r="R13">
            <v>4</v>
          </cell>
          <cell r="U13">
            <v>59.4</v>
          </cell>
          <cell r="V13">
            <v>2.85</v>
          </cell>
          <cell r="X13">
            <v>11.2</v>
          </cell>
          <cell r="AE13">
            <v>85.999999999999986</v>
          </cell>
          <cell r="AL13">
            <v>12</v>
          </cell>
          <cell r="AQ13">
            <v>26.4</v>
          </cell>
          <cell r="AS13">
            <v>92.52</v>
          </cell>
          <cell r="AT13">
            <v>56.88</v>
          </cell>
          <cell r="BB13">
            <v>0</v>
          </cell>
          <cell r="BE13">
            <v>252</v>
          </cell>
          <cell r="BI13">
            <v>48</v>
          </cell>
          <cell r="CF13">
            <v>2293.1525000000001</v>
          </cell>
        </row>
        <row r="14">
          <cell r="C14">
            <v>2.4</v>
          </cell>
          <cell r="D14">
            <v>2</v>
          </cell>
          <cell r="E14">
            <v>0</v>
          </cell>
          <cell r="I14">
            <v>7.2</v>
          </cell>
          <cell r="O14">
            <v>135.20000000000002</v>
          </cell>
          <cell r="R14">
            <v>4.8</v>
          </cell>
          <cell r="U14">
            <v>63</v>
          </cell>
          <cell r="V14">
            <v>4.5</v>
          </cell>
          <cell r="X14">
            <v>12.8</v>
          </cell>
          <cell r="AE14">
            <v>102.8</v>
          </cell>
          <cell r="AL14">
            <v>22.2</v>
          </cell>
          <cell r="AQ14">
            <v>26.8</v>
          </cell>
          <cell r="AS14">
            <v>92.160000000000011</v>
          </cell>
          <cell r="AT14">
            <v>55.440000000000005</v>
          </cell>
          <cell r="BB14">
            <v>0</v>
          </cell>
          <cell r="BE14">
            <v>360</v>
          </cell>
          <cell r="BI14">
            <v>96</v>
          </cell>
          <cell r="CF14">
            <v>2634.3025000000002</v>
          </cell>
        </row>
        <row r="15">
          <cell r="C15">
            <v>3.6</v>
          </cell>
          <cell r="D15">
            <v>0</v>
          </cell>
          <cell r="E15">
            <v>0</v>
          </cell>
          <cell r="I15">
            <v>12</v>
          </cell>
          <cell r="O15">
            <v>244.8</v>
          </cell>
          <cell r="R15">
            <v>7.2</v>
          </cell>
          <cell r="U15">
            <v>56.4</v>
          </cell>
          <cell r="V15">
            <v>7.8</v>
          </cell>
          <cell r="X15">
            <v>12.8</v>
          </cell>
          <cell r="AE15">
            <v>144</v>
          </cell>
          <cell r="AL15">
            <v>18.600000000000001</v>
          </cell>
          <cell r="AQ15">
            <v>26.4</v>
          </cell>
          <cell r="AS15">
            <v>93.6</v>
          </cell>
          <cell r="AT15">
            <v>55.8</v>
          </cell>
          <cell r="BB15">
            <v>0</v>
          </cell>
          <cell r="BE15">
            <v>432</v>
          </cell>
          <cell r="BI15">
            <v>48</v>
          </cell>
          <cell r="CF15">
            <v>2998.0225</v>
          </cell>
        </row>
        <row r="16">
          <cell r="C16">
            <v>2.4</v>
          </cell>
          <cell r="D16">
            <v>0</v>
          </cell>
          <cell r="E16">
            <v>0</v>
          </cell>
          <cell r="I16">
            <v>11.6</v>
          </cell>
          <cell r="O16">
            <v>246.4</v>
          </cell>
          <cell r="R16">
            <v>12</v>
          </cell>
          <cell r="U16">
            <v>59.4</v>
          </cell>
          <cell r="V16">
            <v>8.85</v>
          </cell>
          <cell r="X16">
            <v>12.8</v>
          </cell>
          <cell r="AE16">
            <v>142</v>
          </cell>
          <cell r="AL16">
            <v>22.2</v>
          </cell>
          <cell r="AQ16">
            <v>26.4</v>
          </cell>
          <cell r="AS16">
            <v>94.320000000000007</v>
          </cell>
          <cell r="AT16">
            <v>56.88</v>
          </cell>
          <cell r="BB16">
            <v>1.2</v>
          </cell>
          <cell r="BE16">
            <v>576</v>
          </cell>
          <cell r="BI16">
            <v>96</v>
          </cell>
          <cell r="CF16">
            <v>3101.2824999999998</v>
          </cell>
        </row>
        <row r="17">
          <cell r="C17">
            <v>2.4</v>
          </cell>
          <cell r="D17">
            <v>0</v>
          </cell>
          <cell r="E17">
            <v>0</v>
          </cell>
          <cell r="I17">
            <v>9.1999999999999993</v>
          </cell>
          <cell r="O17">
            <v>291.60000000000002</v>
          </cell>
          <cell r="R17">
            <v>12</v>
          </cell>
          <cell r="U17">
            <v>65.400000000000006</v>
          </cell>
          <cell r="V17">
            <v>10.35</v>
          </cell>
          <cell r="X17">
            <v>14.4</v>
          </cell>
          <cell r="AE17">
            <v>144.80000000000001</v>
          </cell>
          <cell r="AL17">
            <v>46.2</v>
          </cell>
          <cell r="AQ17">
            <v>27.2</v>
          </cell>
          <cell r="AS17">
            <v>140.04</v>
          </cell>
          <cell r="AT17">
            <v>56.16</v>
          </cell>
          <cell r="BB17">
            <v>0</v>
          </cell>
          <cell r="BE17">
            <v>540</v>
          </cell>
          <cell r="BI17">
            <v>96</v>
          </cell>
          <cell r="CF17">
            <v>3239.9025000000001</v>
          </cell>
        </row>
        <row r="18">
          <cell r="C18">
            <v>4.8</v>
          </cell>
          <cell r="D18">
            <v>2</v>
          </cell>
          <cell r="E18">
            <v>0</v>
          </cell>
          <cell r="I18">
            <v>11.2</v>
          </cell>
          <cell r="O18">
            <v>284.8</v>
          </cell>
          <cell r="R18">
            <v>12.4</v>
          </cell>
          <cell r="U18">
            <v>73.8</v>
          </cell>
          <cell r="V18">
            <v>11.1</v>
          </cell>
          <cell r="X18">
            <v>12.8</v>
          </cell>
          <cell r="AE18">
            <v>138.6</v>
          </cell>
          <cell r="AL18">
            <v>64.2</v>
          </cell>
          <cell r="AQ18">
            <v>30</v>
          </cell>
          <cell r="AS18">
            <v>135</v>
          </cell>
          <cell r="AT18">
            <v>129.96</v>
          </cell>
          <cell r="BB18">
            <v>0</v>
          </cell>
          <cell r="BE18">
            <v>576</v>
          </cell>
          <cell r="BI18">
            <v>96</v>
          </cell>
          <cell r="CF18">
            <v>3395.3225000000002</v>
          </cell>
        </row>
        <row r="19">
          <cell r="C19">
            <v>4.8</v>
          </cell>
          <cell r="D19">
            <v>0</v>
          </cell>
          <cell r="E19">
            <v>0</v>
          </cell>
          <cell r="I19">
            <v>10</v>
          </cell>
          <cell r="O19">
            <v>303.60000000000002</v>
          </cell>
          <cell r="R19">
            <v>23.2</v>
          </cell>
          <cell r="U19">
            <v>64.2</v>
          </cell>
          <cell r="V19">
            <v>11.1</v>
          </cell>
          <cell r="X19">
            <v>14.4</v>
          </cell>
          <cell r="AE19">
            <v>112</v>
          </cell>
          <cell r="AL19">
            <v>54</v>
          </cell>
          <cell r="AQ19">
            <v>28.8</v>
          </cell>
          <cell r="AS19">
            <v>102.96000000000001</v>
          </cell>
          <cell r="AT19">
            <v>142.91999999999999</v>
          </cell>
          <cell r="BB19">
            <v>1.2</v>
          </cell>
          <cell r="BE19">
            <v>576</v>
          </cell>
          <cell r="BI19">
            <v>48</v>
          </cell>
          <cell r="CF19">
            <v>3389.6825000000003</v>
          </cell>
        </row>
        <row r="20">
          <cell r="C20">
            <v>3.6</v>
          </cell>
          <cell r="D20">
            <v>0</v>
          </cell>
          <cell r="E20">
            <v>0</v>
          </cell>
          <cell r="I20">
            <v>10.4</v>
          </cell>
          <cell r="O20">
            <v>264</v>
          </cell>
          <cell r="R20">
            <v>41.2</v>
          </cell>
          <cell r="U20">
            <v>59.4</v>
          </cell>
          <cell r="V20">
            <v>11.4</v>
          </cell>
          <cell r="X20">
            <v>14.4</v>
          </cell>
          <cell r="AE20">
            <v>118.4</v>
          </cell>
          <cell r="AL20">
            <v>58.2</v>
          </cell>
          <cell r="AQ20">
            <v>31.2</v>
          </cell>
          <cell r="AS20">
            <v>124.92</v>
          </cell>
          <cell r="AT20">
            <v>95.399999999999991</v>
          </cell>
          <cell r="BB20">
            <v>0</v>
          </cell>
          <cell r="BE20">
            <v>468</v>
          </cell>
          <cell r="BI20">
            <v>96</v>
          </cell>
          <cell r="CF20">
            <v>3316.5024999999996</v>
          </cell>
        </row>
        <row r="21">
          <cell r="C21">
            <v>4.8</v>
          </cell>
          <cell r="D21">
            <v>2</v>
          </cell>
          <cell r="E21">
            <v>0</v>
          </cell>
          <cell r="I21">
            <v>10.4</v>
          </cell>
          <cell r="O21">
            <v>274</v>
          </cell>
          <cell r="R21">
            <v>44.8</v>
          </cell>
          <cell r="U21">
            <v>57.6</v>
          </cell>
          <cell r="V21">
            <v>10.65</v>
          </cell>
          <cell r="X21">
            <v>14.4</v>
          </cell>
          <cell r="AE21">
            <v>117.19999999999997</v>
          </cell>
          <cell r="AL21">
            <v>57.6</v>
          </cell>
          <cell r="AQ21">
            <v>29.6</v>
          </cell>
          <cell r="AS21">
            <v>130.32000000000002</v>
          </cell>
          <cell r="AT21">
            <v>83.88000000000001</v>
          </cell>
          <cell r="BB21">
            <v>0</v>
          </cell>
          <cell r="BE21">
            <v>432</v>
          </cell>
          <cell r="BI21">
            <v>96</v>
          </cell>
          <cell r="CF21">
            <v>3113.3025000000002</v>
          </cell>
        </row>
        <row r="22">
          <cell r="C22">
            <v>3.6</v>
          </cell>
          <cell r="D22">
            <v>0</v>
          </cell>
          <cell r="E22">
            <v>0</v>
          </cell>
          <cell r="I22">
            <v>10</v>
          </cell>
          <cell r="O22">
            <v>267.2</v>
          </cell>
          <cell r="R22">
            <v>45.6</v>
          </cell>
          <cell r="U22">
            <v>55.2</v>
          </cell>
          <cell r="V22">
            <v>10.8</v>
          </cell>
          <cell r="X22">
            <v>16</v>
          </cell>
          <cell r="AE22">
            <v>121.6</v>
          </cell>
          <cell r="AL22">
            <v>58.8</v>
          </cell>
          <cell r="AQ22">
            <v>30</v>
          </cell>
          <cell r="AS22">
            <v>112.68</v>
          </cell>
          <cell r="AT22">
            <v>141.48000000000002</v>
          </cell>
          <cell r="BB22">
            <v>0</v>
          </cell>
          <cell r="BE22">
            <v>468</v>
          </cell>
          <cell r="BI22">
            <v>96</v>
          </cell>
          <cell r="CF22">
            <v>3196.3924999999999</v>
          </cell>
        </row>
        <row r="23">
          <cell r="C23">
            <v>6</v>
          </cell>
          <cell r="D23">
            <v>0</v>
          </cell>
          <cell r="E23">
            <v>0</v>
          </cell>
          <cell r="I23">
            <v>9.6</v>
          </cell>
          <cell r="O23">
            <v>160.80000000000001</v>
          </cell>
          <cell r="R23">
            <v>46.4</v>
          </cell>
          <cell r="U23">
            <v>55.2</v>
          </cell>
          <cell r="V23">
            <v>11.25</v>
          </cell>
          <cell r="X23">
            <v>14.4</v>
          </cell>
          <cell r="AE23">
            <v>105.00000000000001</v>
          </cell>
          <cell r="AL23">
            <v>68.400000000000006</v>
          </cell>
          <cell r="AQ23">
            <v>30.4</v>
          </cell>
          <cell r="AS23">
            <v>108.36</v>
          </cell>
          <cell r="AT23">
            <v>140.04</v>
          </cell>
          <cell r="BB23">
            <v>1.2</v>
          </cell>
          <cell r="BE23">
            <v>396</v>
          </cell>
          <cell r="BI23">
            <v>96</v>
          </cell>
          <cell r="CF23">
            <v>2979.6224999999999</v>
          </cell>
        </row>
        <row r="24">
          <cell r="C24">
            <v>2.4</v>
          </cell>
          <cell r="D24">
            <v>0</v>
          </cell>
          <cell r="E24">
            <v>0</v>
          </cell>
          <cell r="I24">
            <v>10.8</v>
          </cell>
          <cell r="O24">
            <v>140</v>
          </cell>
          <cell r="R24">
            <v>35.6</v>
          </cell>
          <cell r="U24">
            <v>54.6</v>
          </cell>
          <cell r="V24">
            <v>7.05</v>
          </cell>
          <cell r="X24">
            <v>12.8</v>
          </cell>
          <cell r="AE24">
            <v>77.599999999999994</v>
          </cell>
          <cell r="AL24">
            <v>71.400000000000006</v>
          </cell>
          <cell r="AQ24">
            <v>27.6</v>
          </cell>
          <cell r="AS24">
            <v>118.08000000000001</v>
          </cell>
          <cell r="AT24">
            <v>133.91999999999999</v>
          </cell>
          <cell r="BB24">
            <v>0</v>
          </cell>
          <cell r="BE24">
            <v>396</v>
          </cell>
          <cell r="BI24">
            <v>96</v>
          </cell>
          <cell r="CF24">
            <v>2761.1224999999999</v>
          </cell>
        </row>
        <row r="25">
          <cell r="C25">
            <v>2.4</v>
          </cell>
          <cell r="D25">
            <v>2</v>
          </cell>
          <cell r="E25">
            <v>0</v>
          </cell>
          <cell r="I25">
            <v>11.6</v>
          </cell>
          <cell r="O25">
            <v>123.6</v>
          </cell>
          <cell r="R25">
            <v>29.6</v>
          </cell>
          <cell r="U25">
            <v>49.2</v>
          </cell>
          <cell r="V25">
            <v>6.75</v>
          </cell>
          <cell r="X25">
            <v>17.600000000000001</v>
          </cell>
          <cell r="AE25">
            <v>77.600000000000009</v>
          </cell>
          <cell r="AL25">
            <v>65.400000000000006</v>
          </cell>
          <cell r="AQ25">
            <v>26</v>
          </cell>
          <cell r="AS25">
            <v>102.24000000000001</v>
          </cell>
          <cell r="AT25">
            <v>93.960000000000008</v>
          </cell>
          <cell r="BB25">
            <v>0</v>
          </cell>
          <cell r="BE25">
            <v>324</v>
          </cell>
          <cell r="BI25">
            <v>48</v>
          </cell>
          <cell r="CF25">
            <v>2597.3724999999999</v>
          </cell>
        </row>
        <row r="26">
          <cell r="C26">
            <v>2.4</v>
          </cell>
          <cell r="D26">
            <v>0</v>
          </cell>
          <cell r="E26">
            <v>0</v>
          </cell>
          <cell r="I26">
            <v>12.4</v>
          </cell>
          <cell r="O26">
            <v>122</v>
          </cell>
          <cell r="R26">
            <v>15.2</v>
          </cell>
          <cell r="U26">
            <v>40.799999999999997</v>
          </cell>
          <cell r="V26">
            <v>4.05</v>
          </cell>
          <cell r="X26">
            <v>9.6</v>
          </cell>
          <cell r="AE26">
            <v>75.599999999999994</v>
          </cell>
          <cell r="AL26">
            <v>63</v>
          </cell>
          <cell r="AQ26">
            <v>25.6</v>
          </cell>
          <cell r="AS26">
            <v>95.759999999999991</v>
          </cell>
          <cell r="AT26">
            <v>56.519999999999996</v>
          </cell>
          <cell r="BB26">
            <v>0</v>
          </cell>
          <cell r="BE26">
            <v>180</v>
          </cell>
          <cell r="BI26">
            <v>96</v>
          </cell>
          <cell r="CF26">
            <v>2420.3325</v>
          </cell>
        </row>
        <row r="27">
          <cell r="C27">
            <v>3.6</v>
          </cell>
          <cell r="D27">
            <v>0</v>
          </cell>
          <cell r="E27">
            <v>0</v>
          </cell>
          <cell r="I27">
            <v>12.4</v>
          </cell>
          <cell r="O27">
            <v>117.6</v>
          </cell>
          <cell r="R27">
            <v>37.200000000000003</v>
          </cell>
          <cell r="U27">
            <v>40.200000000000003</v>
          </cell>
          <cell r="V27">
            <v>3</v>
          </cell>
          <cell r="X27">
            <v>11.2</v>
          </cell>
          <cell r="AE27">
            <v>78.8</v>
          </cell>
          <cell r="AL27">
            <v>56.4</v>
          </cell>
          <cell r="AQ27">
            <v>25.6</v>
          </cell>
          <cell r="AS27">
            <v>88.92</v>
          </cell>
          <cell r="AT27">
            <v>55.8</v>
          </cell>
          <cell r="BB27">
            <v>1.2</v>
          </cell>
          <cell r="BE27">
            <v>144</v>
          </cell>
          <cell r="BI27">
            <v>96</v>
          </cell>
          <cell r="CF27">
            <v>2343.9225000000001</v>
          </cell>
        </row>
        <row r="28">
          <cell r="C28">
            <v>2.4</v>
          </cell>
          <cell r="D28">
            <v>2</v>
          </cell>
          <cell r="E28">
            <v>0</v>
          </cell>
          <cell r="I28">
            <v>12</v>
          </cell>
          <cell r="O28">
            <v>119.6</v>
          </cell>
          <cell r="R28">
            <v>30.8</v>
          </cell>
          <cell r="U28">
            <v>40.200000000000003</v>
          </cell>
          <cell r="V28">
            <v>3.15</v>
          </cell>
          <cell r="X28">
            <v>9.6</v>
          </cell>
          <cell r="AE28">
            <v>77.599999999999994</v>
          </cell>
          <cell r="AL28">
            <v>50.4</v>
          </cell>
          <cell r="AQ28">
            <v>26</v>
          </cell>
          <cell r="AS28">
            <v>92.88</v>
          </cell>
          <cell r="AT28">
            <v>56.519999999999996</v>
          </cell>
          <cell r="BB28">
            <v>0</v>
          </cell>
          <cell r="BE28">
            <v>180</v>
          </cell>
          <cell r="BI28">
            <v>48</v>
          </cell>
          <cell r="CF28">
            <v>2282.0324999999998</v>
          </cell>
        </row>
        <row r="29">
          <cell r="C29">
            <v>2.4</v>
          </cell>
          <cell r="D29">
            <v>0</v>
          </cell>
          <cell r="E29">
            <v>0</v>
          </cell>
          <cell r="I29">
            <v>12.4</v>
          </cell>
          <cell r="O29">
            <v>118.4</v>
          </cell>
          <cell r="R29">
            <v>30.4</v>
          </cell>
          <cell r="U29">
            <v>39.6</v>
          </cell>
          <cell r="V29">
            <v>3.15</v>
          </cell>
          <cell r="X29">
            <v>11.2</v>
          </cell>
          <cell r="AE29">
            <v>74.8</v>
          </cell>
          <cell r="AL29">
            <v>46.8</v>
          </cell>
          <cell r="AQ29">
            <v>26</v>
          </cell>
          <cell r="AS29">
            <v>89.28</v>
          </cell>
          <cell r="AT29">
            <v>55.8</v>
          </cell>
          <cell r="BB29">
            <v>0</v>
          </cell>
          <cell r="BE29">
            <v>144</v>
          </cell>
          <cell r="BI29">
            <v>96</v>
          </cell>
          <cell r="CF29">
            <v>2241.5925000000002</v>
          </cell>
        </row>
        <row r="30">
          <cell r="C30">
            <v>3.6</v>
          </cell>
          <cell r="D30">
            <v>0</v>
          </cell>
          <cell r="E30">
            <v>0</v>
          </cell>
          <cell r="I30">
            <v>12.8</v>
          </cell>
          <cell r="O30">
            <v>119.2</v>
          </cell>
          <cell r="R30">
            <v>30.8</v>
          </cell>
          <cell r="U30">
            <v>40.200000000000003</v>
          </cell>
          <cell r="V30">
            <v>3.3</v>
          </cell>
          <cell r="X30">
            <v>11.2</v>
          </cell>
          <cell r="AE30">
            <v>79.599999999999994</v>
          </cell>
          <cell r="AL30">
            <v>48</v>
          </cell>
          <cell r="AQ30">
            <v>25.2</v>
          </cell>
          <cell r="AS30">
            <v>104.4</v>
          </cell>
          <cell r="AT30">
            <v>55.440000000000005</v>
          </cell>
          <cell r="BB30">
            <v>0</v>
          </cell>
          <cell r="BE30">
            <v>180</v>
          </cell>
          <cell r="BI30">
            <v>96</v>
          </cell>
          <cell r="CF30">
            <v>2249.2325000000001</v>
          </cell>
        </row>
        <row r="42">
          <cell r="B42">
            <v>51.6</v>
          </cell>
          <cell r="C42">
            <v>61.2</v>
          </cell>
          <cell r="F42">
            <v>49.6</v>
          </cell>
        </row>
        <row r="43">
          <cell r="B43">
            <v>52.8</v>
          </cell>
          <cell r="C43">
            <v>68.400000000000006</v>
          </cell>
          <cell r="F43">
            <v>51.2</v>
          </cell>
        </row>
        <row r="44">
          <cell r="B44">
            <v>52.8</v>
          </cell>
          <cell r="C44">
            <v>61.2</v>
          </cell>
          <cell r="F44">
            <v>54.4</v>
          </cell>
        </row>
        <row r="45">
          <cell r="B45">
            <v>52.8</v>
          </cell>
          <cell r="C45">
            <v>67.2</v>
          </cell>
          <cell r="F45">
            <v>51.2</v>
          </cell>
        </row>
        <row r="46">
          <cell r="B46">
            <v>52.8</v>
          </cell>
          <cell r="C46">
            <v>61.2</v>
          </cell>
          <cell r="F46">
            <v>53.6</v>
          </cell>
        </row>
        <row r="47">
          <cell r="B47">
            <v>52.8</v>
          </cell>
          <cell r="C47">
            <v>68.400000000000006</v>
          </cell>
          <cell r="F47">
            <v>52.8</v>
          </cell>
        </row>
        <row r="48">
          <cell r="B48">
            <v>52.8</v>
          </cell>
          <cell r="C48">
            <v>66</v>
          </cell>
          <cell r="F48">
            <v>52.8</v>
          </cell>
        </row>
        <row r="49">
          <cell r="B49">
            <v>51.6</v>
          </cell>
          <cell r="C49">
            <v>88.8</v>
          </cell>
          <cell r="F49">
            <v>56.8</v>
          </cell>
        </row>
        <row r="50">
          <cell r="B50">
            <v>51.6</v>
          </cell>
          <cell r="C50">
            <v>93.6</v>
          </cell>
          <cell r="F50">
            <v>66.400000000000006</v>
          </cell>
        </row>
        <row r="51">
          <cell r="B51">
            <v>55.2</v>
          </cell>
          <cell r="C51">
            <v>122.4</v>
          </cell>
          <cell r="F51">
            <v>77.599999999999994</v>
          </cell>
        </row>
        <row r="52">
          <cell r="B52">
            <v>56.4</v>
          </cell>
          <cell r="C52">
            <v>122.4</v>
          </cell>
          <cell r="F52">
            <v>87.2</v>
          </cell>
        </row>
        <row r="53">
          <cell r="B53">
            <v>55.2</v>
          </cell>
          <cell r="C53">
            <v>114</v>
          </cell>
          <cell r="F53">
            <v>86.4</v>
          </cell>
        </row>
        <row r="54">
          <cell r="B54">
            <v>54</v>
          </cell>
          <cell r="C54">
            <v>110.4</v>
          </cell>
          <cell r="F54">
            <v>89.6</v>
          </cell>
        </row>
        <row r="55">
          <cell r="B55">
            <v>55.2</v>
          </cell>
          <cell r="C55">
            <v>122.4</v>
          </cell>
          <cell r="F55">
            <v>83.2</v>
          </cell>
        </row>
        <row r="56">
          <cell r="B56">
            <v>56.4</v>
          </cell>
          <cell r="C56">
            <v>105.6</v>
          </cell>
          <cell r="F56">
            <v>83.2</v>
          </cell>
        </row>
        <row r="57">
          <cell r="B57">
            <v>54</v>
          </cell>
          <cell r="C57">
            <v>100.8</v>
          </cell>
          <cell r="F57">
            <v>80.8</v>
          </cell>
        </row>
        <row r="58">
          <cell r="B58">
            <v>55.2</v>
          </cell>
          <cell r="C58">
            <v>86.4</v>
          </cell>
          <cell r="F58">
            <v>82.4</v>
          </cell>
        </row>
        <row r="59">
          <cell r="B59">
            <v>52.8</v>
          </cell>
          <cell r="C59">
            <v>88.8</v>
          </cell>
          <cell r="F59">
            <v>76</v>
          </cell>
        </row>
        <row r="60">
          <cell r="B60">
            <v>52.8</v>
          </cell>
          <cell r="C60">
            <v>80.400000000000006</v>
          </cell>
          <cell r="F60">
            <v>70.400000000000006</v>
          </cell>
        </row>
        <row r="61">
          <cell r="B61">
            <v>50.4</v>
          </cell>
          <cell r="C61">
            <v>85.2</v>
          </cell>
          <cell r="F61">
            <v>68</v>
          </cell>
        </row>
        <row r="62">
          <cell r="B62">
            <v>50.4</v>
          </cell>
          <cell r="C62">
            <v>74.400000000000006</v>
          </cell>
          <cell r="F62">
            <v>64.8</v>
          </cell>
        </row>
        <row r="63">
          <cell r="B63">
            <v>51.6</v>
          </cell>
          <cell r="C63">
            <v>72</v>
          </cell>
          <cell r="F63">
            <v>55.2</v>
          </cell>
        </row>
        <row r="64">
          <cell r="B64">
            <v>51.6</v>
          </cell>
          <cell r="C64">
            <v>64.8</v>
          </cell>
          <cell r="F64">
            <v>52</v>
          </cell>
        </row>
        <row r="65">
          <cell r="B65">
            <v>51.6</v>
          </cell>
          <cell r="C65">
            <v>69.599999999999994</v>
          </cell>
          <cell r="F65">
            <v>52</v>
          </cell>
        </row>
      </sheetData>
      <sheetData sheetId="1">
        <row r="7">
          <cell r="G7">
            <v>28.18</v>
          </cell>
          <cell r="H7">
            <v>36</v>
          </cell>
          <cell r="L7">
            <v>29.1</v>
          </cell>
          <cell r="S7">
            <v>528</v>
          </cell>
          <cell r="V7">
            <v>96</v>
          </cell>
        </row>
        <row r="8">
          <cell r="G8">
            <v>24.59</v>
          </cell>
          <cell r="H8">
            <v>36</v>
          </cell>
          <cell r="L8">
            <v>29.4</v>
          </cell>
          <cell r="S8">
            <v>552</v>
          </cell>
          <cell r="V8">
            <v>96</v>
          </cell>
        </row>
        <row r="9">
          <cell r="G9">
            <v>26.59</v>
          </cell>
          <cell r="H9">
            <v>36</v>
          </cell>
          <cell r="L9">
            <v>30</v>
          </cell>
          <cell r="S9">
            <v>528</v>
          </cell>
          <cell r="V9">
            <v>96</v>
          </cell>
        </row>
        <row r="10">
          <cell r="G10">
            <v>22.64</v>
          </cell>
          <cell r="H10">
            <v>36</v>
          </cell>
          <cell r="L10">
            <v>29.1</v>
          </cell>
          <cell r="S10">
            <v>528</v>
          </cell>
          <cell r="V10">
            <v>96</v>
          </cell>
        </row>
        <row r="11">
          <cell r="G11">
            <v>22.59</v>
          </cell>
          <cell r="H11">
            <v>72</v>
          </cell>
          <cell r="L11">
            <v>29.7</v>
          </cell>
          <cell r="S11">
            <v>528</v>
          </cell>
          <cell r="V11">
            <v>108</v>
          </cell>
        </row>
        <row r="12">
          <cell r="G12">
            <v>18.59</v>
          </cell>
          <cell r="H12">
            <v>36</v>
          </cell>
          <cell r="L12">
            <v>29.4</v>
          </cell>
          <cell r="S12">
            <v>552</v>
          </cell>
          <cell r="V12">
            <v>96</v>
          </cell>
        </row>
        <row r="13">
          <cell r="G13">
            <v>23.96</v>
          </cell>
          <cell r="H13">
            <v>36</v>
          </cell>
          <cell r="L13">
            <v>29.4</v>
          </cell>
          <cell r="S13">
            <v>528</v>
          </cell>
          <cell r="V13">
            <v>96</v>
          </cell>
        </row>
        <row r="14">
          <cell r="G14">
            <v>80.36</v>
          </cell>
          <cell r="H14">
            <v>36</v>
          </cell>
          <cell r="L14">
            <v>30.3</v>
          </cell>
          <cell r="S14">
            <v>480</v>
          </cell>
          <cell r="V14">
            <v>108</v>
          </cell>
        </row>
        <row r="15">
          <cell r="G15">
            <v>116.22</v>
          </cell>
          <cell r="H15">
            <v>36</v>
          </cell>
          <cell r="L15">
            <v>36.9</v>
          </cell>
          <cell r="S15">
            <v>552</v>
          </cell>
          <cell r="V15">
            <v>108</v>
          </cell>
        </row>
        <row r="16">
          <cell r="G16">
            <v>122.11</v>
          </cell>
          <cell r="H16">
            <v>36</v>
          </cell>
          <cell r="L16">
            <v>37.200000000000003</v>
          </cell>
          <cell r="S16">
            <v>384</v>
          </cell>
          <cell r="V16">
            <v>96</v>
          </cell>
        </row>
        <row r="17">
          <cell r="G17">
            <v>124.23</v>
          </cell>
          <cell r="H17">
            <v>36</v>
          </cell>
          <cell r="L17">
            <v>36</v>
          </cell>
          <cell r="S17">
            <v>384</v>
          </cell>
          <cell r="V17">
            <v>96</v>
          </cell>
        </row>
        <row r="18">
          <cell r="G18">
            <v>127.12</v>
          </cell>
          <cell r="H18">
            <v>36</v>
          </cell>
          <cell r="L18">
            <v>38.700000000000003</v>
          </cell>
          <cell r="S18">
            <v>432</v>
          </cell>
          <cell r="V18">
            <v>108</v>
          </cell>
        </row>
        <row r="19">
          <cell r="G19">
            <v>123.62</v>
          </cell>
          <cell r="H19">
            <v>36</v>
          </cell>
          <cell r="L19">
            <v>36.6</v>
          </cell>
          <cell r="S19">
            <v>456</v>
          </cell>
          <cell r="V19">
            <v>108</v>
          </cell>
        </row>
        <row r="20">
          <cell r="G20">
            <v>118.22</v>
          </cell>
          <cell r="H20">
            <v>72</v>
          </cell>
          <cell r="L20">
            <v>39.9</v>
          </cell>
          <cell r="S20">
            <v>480</v>
          </cell>
          <cell r="V20">
            <v>108</v>
          </cell>
        </row>
        <row r="21">
          <cell r="G21">
            <v>112.81</v>
          </cell>
          <cell r="H21">
            <v>36</v>
          </cell>
          <cell r="L21">
            <v>38.1</v>
          </cell>
          <cell r="S21">
            <v>432</v>
          </cell>
          <cell r="V21">
            <v>96</v>
          </cell>
        </row>
        <row r="22">
          <cell r="G22">
            <v>102.89</v>
          </cell>
          <cell r="H22">
            <v>36</v>
          </cell>
          <cell r="L22">
            <v>37.200000000000003</v>
          </cell>
          <cell r="S22">
            <v>480</v>
          </cell>
          <cell r="V22">
            <v>96</v>
          </cell>
        </row>
        <row r="23">
          <cell r="G23">
            <v>104.31</v>
          </cell>
          <cell r="H23">
            <v>36</v>
          </cell>
          <cell r="L23">
            <v>37.200000000000003</v>
          </cell>
          <cell r="S23">
            <v>504</v>
          </cell>
          <cell r="V23">
            <v>96</v>
          </cell>
        </row>
        <row r="24">
          <cell r="G24">
            <v>119.43</v>
          </cell>
          <cell r="H24">
            <v>36</v>
          </cell>
          <cell r="L24">
            <v>34.799999999999997</v>
          </cell>
          <cell r="S24">
            <v>432</v>
          </cell>
          <cell r="V24">
            <v>108</v>
          </cell>
        </row>
        <row r="25">
          <cell r="G25">
            <v>136.06</v>
          </cell>
          <cell r="H25">
            <v>36</v>
          </cell>
          <cell r="L25">
            <v>33</v>
          </cell>
          <cell r="S25">
            <v>480</v>
          </cell>
          <cell r="V25">
            <v>96</v>
          </cell>
        </row>
        <row r="26">
          <cell r="G26">
            <v>123.66000000000001</v>
          </cell>
          <cell r="H26">
            <v>36</v>
          </cell>
          <cell r="L26">
            <v>29.4</v>
          </cell>
          <cell r="S26">
            <v>504</v>
          </cell>
        </row>
        <row r="27">
          <cell r="G27">
            <v>129.76</v>
          </cell>
          <cell r="H27">
            <v>72</v>
          </cell>
          <cell r="L27">
            <v>28.8</v>
          </cell>
          <cell r="S27">
            <v>432</v>
          </cell>
          <cell r="V27">
            <v>108</v>
          </cell>
        </row>
        <row r="28">
          <cell r="G28">
            <v>131.76</v>
          </cell>
          <cell r="H28">
            <v>36</v>
          </cell>
          <cell r="L28">
            <v>28.5</v>
          </cell>
          <cell r="S28">
            <v>480</v>
          </cell>
          <cell r="V28">
            <v>96</v>
          </cell>
        </row>
        <row r="29">
          <cell r="G29">
            <v>123.38000000000001</v>
          </cell>
          <cell r="H29">
            <v>36</v>
          </cell>
          <cell r="L29">
            <v>28.8</v>
          </cell>
          <cell r="S29">
            <v>432</v>
          </cell>
          <cell r="V29">
            <v>84</v>
          </cell>
        </row>
        <row r="30">
          <cell r="G30">
            <v>41.19</v>
          </cell>
          <cell r="H30">
            <v>36</v>
          </cell>
          <cell r="L30">
            <v>28.5</v>
          </cell>
          <cell r="S30">
            <v>528</v>
          </cell>
          <cell r="V30">
            <v>84</v>
          </cell>
        </row>
      </sheetData>
      <sheetData sheetId="2">
        <row r="7">
          <cell r="L7">
            <v>319.8</v>
          </cell>
          <cell r="V7">
            <v>262.7</v>
          </cell>
        </row>
        <row r="8">
          <cell r="L8">
            <v>327.40000000000003</v>
          </cell>
          <cell r="V8">
            <v>262.60000000000002</v>
          </cell>
        </row>
        <row r="9">
          <cell r="L9">
            <v>329.2</v>
          </cell>
          <cell r="V9">
            <v>258.10000000000002</v>
          </cell>
        </row>
        <row r="10">
          <cell r="L10">
            <v>329.40000000000003</v>
          </cell>
          <cell r="V10">
            <v>479</v>
          </cell>
        </row>
        <row r="11">
          <cell r="L11">
            <v>332.6</v>
          </cell>
          <cell r="V11">
            <v>560.29999999999995</v>
          </cell>
        </row>
        <row r="12">
          <cell r="L12">
            <v>329.6</v>
          </cell>
          <cell r="V12">
            <v>563.29999999999995</v>
          </cell>
        </row>
        <row r="13">
          <cell r="L13">
            <v>329</v>
          </cell>
          <cell r="V13">
            <v>552.70000000000005</v>
          </cell>
        </row>
        <row r="14">
          <cell r="L14">
            <v>335.6</v>
          </cell>
          <cell r="V14">
            <v>537.20000000000005</v>
          </cell>
        </row>
        <row r="15">
          <cell r="L15">
            <v>337.6</v>
          </cell>
          <cell r="V15">
            <v>311</v>
          </cell>
        </row>
        <row r="16">
          <cell r="L16">
            <v>335.4</v>
          </cell>
          <cell r="V16">
            <v>312.5</v>
          </cell>
        </row>
        <row r="17">
          <cell r="L17">
            <v>312.2</v>
          </cell>
          <cell r="V17">
            <v>324.5</v>
          </cell>
        </row>
        <row r="18">
          <cell r="L18">
            <v>325.2</v>
          </cell>
          <cell r="V18">
            <v>344.9</v>
          </cell>
        </row>
        <row r="19">
          <cell r="L19">
            <v>319.60000000000002</v>
          </cell>
          <cell r="V19">
            <v>334.4</v>
          </cell>
        </row>
        <row r="20">
          <cell r="L20">
            <v>317.79999999999995</v>
          </cell>
          <cell r="V20">
            <v>342.5</v>
          </cell>
        </row>
        <row r="21">
          <cell r="L21">
            <v>311.60000000000002</v>
          </cell>
          <cell r="V21">
            <v>346.5</v>
          </cell>
        </row>
        <row r="22">
          <cell r="L22">
            <v>311</v>
          </cell>
          <cell r="V22">
            <v>327.60000000000002</v>
          </cell>
        </row>
        <row r="23">
          <cell r="L23">
            <v>300.79999999999995</v>
          </cell>
          <cell r="V23">
            <v>321.60000000000002</v>
          </cell>
        </row>
        <row r="24">
          <cell r="L24">
            <v>294.39999999999998</v>
          </cell>
          <cell r="V24">
            <v>286.89999999999998</v>
          </cell>
        </row>
        <row r="25">
          <cell r="L25">
            <v>321</v>
          </cell>
          <cell r="V25">
            <v>272.89999999999998</v>
          </cell>
        </row>
        <row r="26">
          <cell r="L26">
            <v>329.8</v>
          </cell>
          <cell r="V26">
            <v>381.8</v>
          </cell>
        </row>
        <row r="27">
          <cell r="L27">
            <v>361.40000000000003</v>
          </cell>
          <cell r="V27">
            <v>571.6</v>
          </cell>
        </row>
        <row r="28">
          <cell r="L28">
            <v>361.6</v>
          </cell>
          <cell r="V28">
            <v>571.20000000000005</v>
          </cell>
        </row>
        <row r="29">
          <cell r="L29">
            <v>372.59999999999997</v>
          </cell>
          <cell r="V29">
            <v>563.79999999999995</v>
          </cell>
        </row>
        <row r="30">
          <cell r="L30">
            <v>389.59999999999997</v>
          </cell>
          <cell r="V30">
            <v>459.6</v>
          </cell>
        </row>
      </sheetData>
      <sheetData sheetId="3">
        <row r="9">
          <cell r="C9">
            <v>220.00000000000171</v>
          </cell>
          <cell r="N9">
            <v>336</v>
          </cell>
          <cell r="W9">
            <v>12.000000000006139</v>
          </cell>
          <cell r="AG9">
            <v>420</v>
          </cell>
          <cell r="AJ9">
            <v>0</v>
          </cell>
          <cell r="BC9">
            <v>1410.4400000000087</v>
          </cell>
        </row>
        <row r="10">
          <cell r="C10">
            <v>219.99999999999886</v>
          </cell>
          <cell r="N10">
            <v>288</v>
          </cell>
          <cell r="W10">
            <v>12.000000000006139</v>
          </cell>
          <cell r="AG10">
            <v>396</v>
          </cell>
          <cell r="AJ10">
            <v>0</v>
          </cell>
          <cell r="BC10">
            <v>1335.2400000000041</v>
          </cell>
        </row>
        <row r="11">
          <cell r="C11">
            <v>219.99999999999886</v>
          </cell>
          <cell r="N11">
            <v>288</v>
          </cell>
          <cell r="W11">
            <v>11.999999999989086</v>
          </cell>
          <cell r="AG11">
            <v>420</v>
          </cell>
          <cell r="AJ11">
            <v>0</v>
          </cell>
          <cell r="BC11">
            <v>1345.4399999999885</v>
          </cell>
        </row>
        <row r="12">
          <cell r="C12">
            <v>220.00000000000171</v>
          </cell>
          <cell r="N12">
            <v>288</v>
          </cell>
          <cell r="W12">
            <v>12.000000000006139</v>
          </cell>
          <cell r="AG12">
            <v>396</v>
          </cell>
          <cell r="AJ12">
            <v>0</v>
          </cell>
          <cell r="BC12">
            <v>1330.0400000000066</v>
          </cell>
        </row>
        <row r="13">
          <cell r="C13">
            <v>219.99999999999886</v>
          </cell>
          <cell r="N13">
            <v>288</v>
          </cell>
          <cell r="W13">
            <v>12.000000000006139</v>
          </cell>
          <cell r="AG13">
            <v>384</v>
          </cell>
          <cell r="AJ13">
            <v>0</v>
          </cell>
          <cell r="BC13">
            <v>1317.8400000000054</v>
          </cell>
        </row>
        <row r="14">
          <cell r="C14">
            <v>220.00000000000171</v>
          </cell>
          <cell r="N14">
            <v>288</v>
          </cell>
          <cell r="W14">
            <v>23.999999999995225</v>
          </cell>
          <cell r="AG14">
            <v>372</v>
          </cell>
          <cell r="AJ14">
            <v>0</v>
          </cell>
          <cell r="BC14">
            <v>1326.6399999999974</v>
          </cell>
        </row>
        <row r="15">
          <cell r="C15">
            <v>219.99999999999886</v>
          </cell>
          <cell r="N15">
            <v>336</v>
          </cell>
          <cell r="W15">
            <v>12.000000000006139</v>
          </cell>
          <cell r="AG15">
            <v>396</v>
          </cell>
          <cell r="AJ15">
            <v>0</v>
          </cell>
          <cell r="BC15">
            <v>1401.2000000000044</v>
          </cell>
        </row>
        <row r="16">
          <cell r="C16">
            <v>200</v>
          </cell>
          <cell r="N16">
            <v>432</v>
          </cell>
          <cell r="W16">
            <v>11.999999999989086</v>
          </cell>
          <cell r="AG16">
            <v>480</v>
          </cell>
          <cell r="AJ16">
            <v>528</v>
          </cell>
          <cell r="BC16">
            <v>2206.2399999999889</v>
          </cell>
        </row>
        <row r="17">
          <cell r="C17">
            <v>280.00000000000114</v>
          </cell>
          <cell r="N17">
            <v>696</v>
          </cell>
          <cell r="W17">
            <v>24.000000000012278</v>
          </cell>
          <cell r="AG17">
            <v>576</v>
          </cell>
          <cell r="AJ17">
            <v>384</v>
          </cell>
          <cell r="BC17">
            <v>2595.2000000000144</v>
          </cell>
        </row>
        <row r="18">
          <cell r="C18">
            <v>259.99999999999943</v>
          </cell>
          <cell r="N18">
            <v>648</v>
          </cell>
          <cell r="W18">
            <v>11.999999999989086</v>
          </cell>
          <cell r="AG18">
            <v>540</v>
          </cell>
          <cell r="AJ18">
            <v>336</v>
          </cell>
          <cell r="BC18">
            <v>2444.6399999999871</v>
          </cell>
        </row>
        <row r="19">
          <cell r="C19">
            <v>279.99999999999829</v>
          </cell>
          <cell r="N19">
            <v>768</v>
          </cell>
          <cell r="W19">
            <v>12.000000000006139</v>
          </cell>
          <cell r="AG19">
            <v>588</v>
          </cell>
          <cell r="AJ19">
            <v>384</v>
          </cell>
          <cell r="BC19">
            <v>2771.9200000000051</v>
          </cell>
        </row>
        <row r="20">
          <cell r="C20">
            <v>260.00000000000227</v>
          </cell>
          <cell r="N20">
            <v>816</v>
          </cell>
          <cell r="W20">
            <v>11.999999999989086</v>
          </cell>
          <cell r="AG20">
            <v>624</v>
          </cell>
          <cell r="AJ20">
            <v>384</v>
          </cell>
          <cell r="BC20">
            <v>2735.5199999999909</v>
          </cell>
        </row>
        <row r="21">
          <cell r="C21">
            <v>219.99999999999886</v>
          </cell>
          <cell r="N21">
            <v>744</v>
          </cell>
          <cell r="W21">
            <v>24.000000000012278</v>
          </cell>
          <cell r="AG21">
            <v>636</v>
          </cell>
          <cell r="AJ21">
            <v>384</v>
          </cell>
          <cell r="BC21">
            <v>2628.360000000012</v>
          </cell>
        </row>
        <row r="22">
          <cell r="C22">
            <v>240.00000000000057</v>
          </cell>
          <cell r="N22">
            <v>768</v>
          </cell>
          <cell r="W22">
            <v>23.999999999995225</v>
          </cell>
          <cell r="AG22">
            <v>648</v>
          </cell>
          <cell r="AJ22">
            <v>384</v>
          </cell>
          <cell r="BC22">
            <v>2749.9199999999955</v>
          </cell>
        </row>
        <row r="23">
          <cell r="C23">
            <v>300</v>
          </cell>
          <cell r="N23">
            <v>792</v>
          </cell>
          <cell r="W23">
            <v>12.000000000006139</v>
          </cell>
          <cell r="AG23">
            <v>612</v>
          </cell>
          <cell r="AJ23">
            <v>288</v>
          </cell>
          <cell r="BC23">
            <v>2854.320000000007</v>
          </cell>
        </row>
        <row r="24">
          <cell r="C24">
            <v>279.99999999999829</v>
          </cell>
          <cell r="N24">
            <v>792</v>
          </cell>
          <cell r="W24">
            <v>23.999999999995225</v>
          </cell>
          <cell r="AG24">
            <v>612</v>
          </cell>
          <cell r="AJ24">
            <v>0</v>
          </cell>
          <cell r="BC24">
            <v>2341.2799999999938</v>
          </cell>
        </row>
        <row r="25">
          <cell r="C25">
            <v>280.00000000000114</v>
          </cell>
          <cell r="N25">
            <v>768</v>
          </cell>
          <cell r="W25">
            <v>23.999999999995225</v>
          </cell>
          <cell r="AG25">
            <v>588</v>
          </cell>
          <cell r="AJ25">
            <v>0</v>
          </cell>
          <cell r="BC25">
            <v>2206.5999999999949</v>
          </cell>
        </row>
        <row r="26">
          <cell r="C26">
            <v>259.99999999999943</v>
          </cell>
          <cell r="N26">
            <v>648</v>
          </cell>
          <cell r="W26">
            <v>12.000000000006139</v>
          </cell>
          <cell r="AG26">
            <v>612</v>
          </cell>
          <cell r="AJ26">
            <v>0</v>
          </cell>
          <cell r="BC26">
            <v>2075.6000000000058</v>
          </cell>
        </row>
        <row r="27">
          <cell r="C27">
            <v>220.00000000000171</v>
          </cell>
          <cell r="N27">
            <v>576</v>
          </cell>
          <cell r="W27">
            <v>11.999999999989086</v>
          </cell>
          <cell r="AG27">
            <v>564</v>
          </cell>
          <cell r="AJ27">
            <v>0</v>
          </cell>
          <cell r="BC27">
            <v>1883.7999999999913</v>
          </cell>
        </row>
        <row r="28">
          <cell r="C28">
            <v>219.99999999999886</v>
          </cell>
          <cell r="N28">
            <v>552</v>
          </cell>
          <cell r="W28">
            <v>12.000000000006139</v>
          </cell>
          <cell r="AG28">
            <v>528</v>
          </cell>
          <cell r="AJ28">
            <v>0</v>
          </cell>
          <cell r="BC28">
            <v>1823.200000000005</v>
          </cell>
        </row>
        <row r="29">
          <cell r="C29">
            <v>219.99999999999886</v>
          </cell>
          <cell r="N29">
            <v>432</v>
          </cell>
          <cell r="W29">
            <v>23.999999999995225</v>
          </cell>
          <cell r="AG29">
            <v>528</v>
          </cell>
          <cell r="AJ29">
            <v>48</v>
          </cell>
          <cell r="BC29">
            <v>1728.8399999999938</v>
          </cell>
        </row>
        <row r="30">
          <cell r="C30">
            <v>220.00000000000171</v>
          </cell>
          <cell r="N30">
            <v>456</v>
          </cell>
          <cell r="W30">
            <v>12.000000000006139</v>
          </cell>
          <cell r="AG30">
            <v>492</v>
          </cell>
          <cell r="AJ30">
            <v>0</v>
          </cell>
          <cell r="BC30">
            <v>1660.600000000007</v>
          </cell>
        </row>
        <row r="31">
          <cell r="C31">
            <v>219.99999999999886</v>
          </cell>
          <cell r="N31">
            <v>480</v>
          </cell>
          <cell r="W31">
            <v>12.000000000006139</v>
          </cell>
          <cell r="AG31">
            <v>480</v>
          </cell>
          <cell r="AJ31">
            <v>0</v>
          </cell>
          <cell r="BC31">
            <v>1647.0400000000059</v>
          </cell>
        </row>
        <row r="32">
          <cell r="C32">
            <v>220.00000000000171</v>
          </cell>
          <cell r="N32">
            <v>408</v>
          </cell>
          <cell r="W32">
            <v>11.999999999989086</v>
          </cell>
          <cell r="AG32">
            <v>504</v>
          </cell>
          <cell r="AJ32">
            <v>0</v>
          </cell>
          <cell r="BC32">
            <v>1582.8399999999906</v>
          </cell>
        </row>
        <row r="44">
          <cell r="I44">
            <v>168.00000000000045</v>
          </cell>
          <cell r="Q44">
            <v>90</v>
          </cell>
          <cell r="AH44">
            <v>3.84</v>
          </cell>
          <cell r="AP44">
            <v>19.200000000000301</v>
          </cell>
        </row>
        <row r="45">
          <cell r="I45">
            <v>161.99999999999974</v>
          </cell>
          <cell r="Q45">
            <v>81</v>
          </cell>
          <cell r="AH45">
            <v>3.84</v>
          </cell>
          <cell r="AP45">
            <v>24.800000000000217</v>
          </cell>
        </row>
        <row r="46">
          <cell r="I46">
            <v>168.00000000000026</v>
          </cell>
          <cell r="Q46">
            <v>81</v>
          </cell>
          <cell r="AH46">
            <v>3.84</v>
          </cell>
          <cell r="AP46">
            <v>18.79999999999999</v>
          </cell>
        </row>
        <row r="47">
          <cell r="I47">
            <v>167.9999999999996</v>
          </cell>
          <cell r="Q47">
            <v>81</v>
          </cell>
          <cell r="AH47">
            <v>3.84</v>
          </cell>
          <cell r="AP47">
            <v>15.799999999999628</v>
          </cell>
        </row>
        <row r="48">
          <cell r="I48">
            <v>168.00000000000026</v>
          </cell>
          <cell r="Q48">
            <v>93</v>
          </cell>
          <cell r="AH48">
            <v>3.84</v>
          </cell>
          <cell r="AP48">
            <v>9.8000000000005372</v>
          </cell>
        </row>
        <row r="49">
          <cell r="I49">
            <v>161.99999999999994</v>
          </cell>
          <cell r="Q49">
            <v>81</v>
          </cell>
          <cell r="AH49">
            <v>3.84</v>
          </cell>
          <cell r="AP49">
            <v>28.799999999999315</v>
          </cell>
        </row>
        <row r="50">
          <cell r="I50">
            <v>156.00000000000009</v>
          </cell>
          <cell r="Q50">
            <v>81</v>
          </cell>
          <cell r="AH50">
            <v>3.6</v>
          </cell>
          <cell r="AP50">
            <v>42.000000000000099</v>
          </cell>
        </row>
        <row r="51">
          <cell r="I51">
            <v>167.99999999999983</v>
          </cell>
          <cell r="Q51">
            <v>81</v>
          </cell>
          <cell r="AH51">
            <v>3.84</v>
          </cell>
          <cell r="AP51">
            <v>58.000000000000398</v>
          </cell>
        </row>
        <row r="52">
          <cell r="I52">
            <v>168.00000000000026</v>
          </cell>
          <cell r="Q52">
            <v>90</v>
          </cell>
          <cell r="AH52">
            <v>3.6</v>
          </cell>
          <cell r="AP52">
            <v>58.000000000000185</v>
          </cell>
        </row>
        <row r="53">
          <cell r="I53">
            <v>173.99999999999991</v>
          </cell>
          <cell r="Q53">
            <v>99</v>
          </cell>
          <cell r="AH53">
            <v>3.84</v>
          </cell>
          <cell r="AP53">
            <v>53.999999999999631</v>
          </cell>
        </row>
        <row r="54">
          <cell r="I54">
            <v>245.99999999999966</v>
          </cell>
          <cell r="Q54">
            <v>117</v>
          </cell>
          <cell r="AH54">
            <v>5.52</v>
          </cell>
          <cell r="AP54">
            <v>59.999999999999929</v>
          </cell>
        </row>
        <row r="55">
          <cell r="I55">
            <v>203.99999999999991</v>
          </cell>
          <cell r="Q55">
            <v>108</v>
          </cell>
          <cell r="AH55">
            <v>5.52</v>
          </cell>
          <cell r="AP55">
            <v>59.999999999999929</v>
          </cell>
        </row>
        <row r="56">
          <cell r="I56">
            <v>143.99999999999991</v>
          </cell>
          <cell r="Q56">
            <v>108</v>
          </cell>
          <cell r="AH56">
            <v>5.76</v>
          </cell>
          <cell r="AP56">
            <v>43.999999999999986</v>
          </cell>
        </row>
        <row r="57">
          <cell r="I57">
            <v>198.00000000000068</v>
          </cell>
          <cell r="Q57">
            <v>108</v>
          </cell>
          <cell r="AH57">
            <v>5.52</v>
          </cell>
          <cell r="AP57">
            <v>66.000000000000014</v>
          </cell>
        </row>
        <row r="58">
          <cell r="I58">
            <v>353.99999999999994</v>
          </cell>
          <cell r="Q58">
            <v>111</v>
          </cell>
          <cell r="AH58">
            <v>5.52</v>
          </cell>
          <cell r="AP58">
            <v>50.000000000000071</v>
          </cell>
        </row>
        <row r="59">
          <cell r="I59">
            <v>180</v>
          </cell>
          <cell r="Q59">
            <v>126</v>
          </cell>
          <cell r="AH59">
            <v>5.28</v>
          </cell>
          <cell r="AP59">
            <v>56.000000000000156</v>
          </cell>
        </row>
        <row r="60">
          <cell r="I60">
            <v>185.99999999999966</v>
          </cell>
          <cell r="Q60">
            <v>108</v>
          </cell>
          <cell r="AH60">
            <v>3.6</v>
          </cell>
          <cell r="AP60">
            <v>47.999999999999758</v>
          </cell>
        </row>
        <row r="61">
          <cell r="I61">
            <v>185.99999999999966</v>
          </cell>
          <cell r="Q61">
            <v>108</v>
          </cell>
          <cell r="AH61">
            <v>3.6</v>
          </cell>
          <cell r="AP61">
            <v>41.999999999999886</v>
          </cell>
        </row>
        <row r="62">
          <cell r="I62">
            <v>174.00000000000077</v>
          </cell>
          <cell r="Q62">
            <v>108</v>
          </cell>
          <cell r="AH62">
            <v>3.6</v>
          </cell>
          <cell r="AP62">
            <v>32.000000000000455</v>
          </cell>
        </row>
        <row r="63">
          <cell r="I63">
            <v>173.99999999999949</v>
          </cell>
          <cell r="Q63">
            <v>108</v>
          </cell>
          <cell r="AH63">
            <v>3.6</v>
          </cell>
          <cell r="AP63">
            <v>35.999999999999588</v>
          </cell>
        </row>
        <row r="64">
          <cell r="I64">
            <v>180</v>
          </cell>
          <cell r="Q64">
            <v>90</v>
          </cell>
          <cell r="AH64">
            <v>3.84</v>
          </cell>
          <cell r="AP64">
            <v>32.000000000000455</v>
          </cell>
        </row>
        <row r="65">
          <cell r="I65">
            <v>174.00000000000034</v>
          </cell>
          <cell r="Q65">
            <v>90</v>
          </cell>
          <cell r="AH65">
            <v>3.6</v>
          </cell>
          <cell r="AP65">
            <v>31.999999999999815</v>
          </cell>
        </row>
        <row r="66">
          <cell r="I66">
            <v>162.00000000000017</v>
          </cell>
          <cell r="Q66">
            <v>90</v>
          </cell>
          <cell r="AH66">
            <v>3.84</v>
          </cell>
          <cell r="AP66">
            <v>26.19999999999969</v>
          </cell>
        </row>
        <row r="67">
          <cell r="I67">
            <v>173.99999999999949</v>
          </cell>
          <cell r="Q67">
            <v>102</v>
          </cell>
          <cell r="AH67">
            <v>3.84</v>
          </cell>
          <cell r="AP67">
            <v>22.600000000000549</v>
          </cell>
        </row>
      </sheetData>
      <sheetData sheetId="4"/>
      <sheetData sheetId="5">
        <row r="8">
          <cell r="H8">
            <v>141</v>
          </cell>
        </row>
        <row r="9">
          <cell r="H9">
            <v>142</v>
          </cell>
        </row>
        <row r="10">
          <cell r="H10">
            <v>154.4</v>
          </cell>
        </row>
        <row r="11">
          <cell r="H11">
            <v>142.80000000000001</v>
          </cell>
        </row>
        <row r="12">
          <cell r="H12">
            <v>142.6</v>
          </cell>
        </row>
        <row r="13">
          <cell r="H13">
            <v>142.80000000000001</v>
          </cell>
        </row>
        <row r="14">
          <cell r="H14">
            <v>142.20000000000002</v>
          </cell>
        </row>
        <row r="15">
          <cell r="H15">
            <v>154.20000000000002</v>
          </cell>
        </row>
        <row r="16">
          <cell r="H16">
            <v>141.89999999999998</v>
          </cell>
        </row>
        <row r="17">
          <cell r="H17">
            <v>164.8</v>
          </cell>
        </row>
        <row r="18">
          <cell r="H18">
            <v>176.8</v>
          </cell>
        </row>
        <row r="19">
          <cell r="H19">
            <v>149.6</v>
          </cell>
        </row>
        <row r="20">
          <cell r="H20">
            <v>157.4</v>
          </cell>
        </row>
        <row r="21">
          <cell r="H21">
            <v>157.1</v>
          </cell>
        </row>
        <row r="22">
          <cell r="H22">
            <v>163.80000000000001</v>
          </cell>
        </row>
        <row r="23">
          <cell r="H23">
            <v>177.6</v>
          </cell>
        </row>
        <row r="24">
          <cell r="H24">
            <v>177.70000000000002</v>
          </cell>
        </row>
        <row r="25">
          <cell r="H25">
            <v>153.80000000000001</v>
          </cell>
        </row>
        <row r="26">
          <cell r="H26">
            <v>141.6</v>
          </cell>
        </row>
        <row r="27">
          <cell r="H27">
            <v>154.1</v>
          </cell>
        </row>
        <row r="28">
          <cell r="H28">
            <v>142.19999999999999</v>
          </cell>
        </row>
        <row r="29">
          <cell r="H29">
            <v>141.6</v>
          </cell>
        </row>
        <row r="30">
          <cell r="H30">
            <v>141.80000000000001</v>
          </cell>
        </row>
        <row r="31">
          <cell r="H31">
            <v>154.4</v>
          </cell>
        </row>
      </sheetData>
      <sheetData sheetId="6">
        <row r="7">
          <cell r="G7">
            <v>3720</v>
          </cell>
          <cell r="M7">
            <v>2616</v>
          </cell>
          <cell r="O7">
            <v>198</v>
          </cell>
          <cell r="Q7">
            <v>90</v>
          </cell>
          <cell r="U7">
            <v>600</v>
          </cell>
          <cell r="AA7">
            <v>984</v>
          </cell>
        </row>
        <row r="8">
          <cell r="G8">
            <v>3840</v>
          </cell>
          <cell r="M8">
            <v>2568</v>
          </cell>
          <cell r="O8">
            <v>198</v>
          </cell>
          <cell r="Q8">
            <v>108</v>
          </cell>
          <cell r="U8">
            <v>960</v>
          </cell>
          <cell r="AA8">
            <v>1104</v>
          </cell>
        </row>
        <row r="9">
          <cell r="G9">
            <v>3840</v>
          </cell>
          <cell r="M9">
            <v>2496</v>
          </cell>
          <cell r="O9">
            <v>216</v>
          </cell>
          <cell r="Q9">
            <v>90</v>
          </cell>
          <cell r="U9">
            <v>840</v>
          </cell>
          <cell r="AA9">
            <v>984</v>
          </cell>
        </row>
        <row r="10">
          <cell r="G10">
            <v>3720</v>
          </cell>
          <cell r="M10">
            <v>2928</v>
          </cell>
          <cell r="O10">
            <v>198</v>
          </cell>
          <cell r="Q10">
            <v>108</v>
          </cell>
          <cell r="U10">
            <v>600</v>
          </cell>
          <cell r="AA10">
            <v>1224</v>
          </cell>
        </row>
        <row r="11">
          <cell r="G11">
            <v>3600</v>
          </cell>
          <cell r="M11">
            <v>2976</v>
          </cell>
          <cell r="O11">
            <v>198</v>
          </cell>
          <cell r="Q11">
            <v>108</v>
          </cell>
          <cell r="U11">
            <v>960</v>
          </cell>
          <cell r="AA11">
            <v>1392</v>
          </cell>
        </row>
        <row r="12">
          <cell r="G12">
            <v>3840</v>
          </cell>
          <cell r="M12">
            <v>3144</v>
          </cell>
          <cell r="O12">
            <v>198</v>
          </cell>
          <cell r="Q12">
            <v>90</v>
          </cell>
          <cell r="U12">
            <v>720</v>
          </cell>
          <cell r="AA12">
            <v>1296</v>
          </cell>
        </row>
        <row r="13">
          <cell r="G13">
            <v>3840</v>
          </cell>
          <cell r="M13">
            <v>3048</v>
          </cell>
          <cell r="O13">
            <v>216</v>
          </cell>
          <cell r="Q13">
            <v>108</v>
          </cell>
          <cell r="U13">
            <v>720</v>
          </cell>
          <cell r="AA13">
            <v>1344</v>
          </cell>
        </row>
        <row r="14">
          <cell r="G14">
            <v>4320</v>
          </cell>
          <cell r="M14">
            <v>3984</v>
          </cell>
          <cell r="O14">
            <v>198</v>
          </cell>
          <cell r="Q14">
            <v>90</v>
          </cell>
          <cell r="U14">
            <v>960</v>
          </cell>
          <cell r="AA14">
            <v>1632</v>
          </cell>
        </row>
        <row r="15">
          <cell r="G15">
            <v>5160</v>
          </cell>
          <cell r="M15">
            <v>3816</v>
          </cell>
          <cell r="O15">
            <v>198</v>
          </cell>
          <cell r="Q15">
            <v>90</v>
          </cell>
          <cell r="U15">
            <v>1200</v>
          </cell>
          <cell r="AA15">
            <v>1416</v>
          </cell>
        </row>
        <row r="16">
          <cell r="G16">
            <v>5160</v>
          </cell>
          <cell r="M16">
            <v>3936</v>
          </cell>
          <cell r="O16">
            <v>234</v>
          </cell>
          <cell r="Q16">
            <v>90</v>
          </cell>
          <cell r="U16">
            <v>1320</v>
          </cell>
          <cell r="AA16">
            <v>1584</v>
          </cell>
        </row>
        <row r="17">
          <cell r="G17">
            <v>5400</v>
          </cell>
          <cell r="M17">
            <v>4104</v>
          </cell>
          <cell r="O17">
            <v>252</v>
          </cell>
          <cell r="Q17">
            <v>108</v>
          </cell>
          <cell r="U17">
            <v>1200</v>
          </cell>
          <cell r="AA17">
            <v>1464</v>
          </cell>
        </row>
        <row r="18">
          <cell r="G18">
            <v>5400</v>
          </cell>
          <cell r="M18">
            <v>4176</v>
          </cell>
          <cell r="O18">
            <v>234</v>
          </cell>
          <cell r="Q18">
            <v>72</v>
          </cell>
          <cell r="U18">
            <v>1200</v>
          </cell>
          <cell r="AA18">
            <v>1464</v>
          </cell>
        </row>
        <row r="19">
          <cell r="G19">
            <v>5520</v>
          </cell>
          <cell r="M19">
            <v>4176</v>
          </cell>
          <cell r="O19">
            <v>216</v>
          </cell>
          <cell r="Q19">
            <v>72</v>
          </cell>
          <cell r="U19">
            <v>1200</v>
          </cell>
          <cell r="AA19">
            <v>1368</v>
          </cell>
        </row>
        <row r="20">
          <cell r="G20">
            <v>5160</v>
          </cell>
          <cell r="M20">
            <v>4176</v>
          </cell>
          <cell r="O20">
            <v>306</v>
          </cell>
          <cell r="Q20">
            <v>90</v>
          </cell>
          <cell r="U20">
            <v>1200</v>
          </cell>
          <cell r="AA20">
            <v>1584</v>
          </cell>
        </row>
        <row r="21">
          <cell r="G21">
            <v>5160</v>
          </cell>
          <cell r="M21">
            <v>4224</v>
          </cell>
          <cell r="O21">
            <v>252</v>
          </cell>
          <cell r="Q21">
            <v>126</v>
          </cell>
          <cell r="U21">
            <v>1200</v>
          </cell>
          <cell r="AA21">
            <v>1584</v>
          </cell>
        </row>
        <row r="22">
          <cell r="G22">
            <v>5040</v>
          </cell>
          <cell r="M22">
            <v>3936</v>
          </cell>
          <cell r="O22">
            <v>324</v>
          </cell>
          <cell r="Q22">
            <v>126</v>
          </cell>
          <cell r="U22">
            <v>1320</v>
          </cell>
          <cell r="AA22">
            <v>1416</v>
          </cell>
        </row>
        <row r="23">
          <cell r="G23">
            <v>4920</v>
          </cell>
          <cell r="M23">
            <v>3744</v>
          </cell>
          <cell r="O23">
            <v>252</v>
          </cell>
          <cell r="Q23">
            <v>108</v>
          </cell>
          <cell r="U23">
            <v>960</v>
          </cell>
          <cell r="AA23">
            <v>1344</v>
          </cell>
        </row>
        <row r="24">
          <cell r="G24">
            <v>4320</v>
          </cell>
          <cell r="M24">
            <v>3456</v>
          </cell>
          <cell r="O24">
            <v>216</v>
          </cell>
          <cell r="Q24">
            <v>90</v>
          </cell>
          <cell r="U24">
            <v>840</v>
          </cell>
          <cell r="AA24">
            <v>1344</v>
          </cell>
        </row>
        <row r="25">
          <cell r="G25">
            <v>4320</v>
          </cell>
          <cell r="M25">
            <v>3408</v>
          </cell>
          <cell r="O25">
            <v>216</v>
          </cell>
          <cell r="Q25">
            <v>90</v>
          </cell>
          <cell r="U25">
            <v>1080</v>
          </cell>
          <cell r="AA25">
            <v>1224</v>
          </cell>
        </row>
        <row r="26">
          <cell r="G26">
            <v>4080</v>
          </cell>
          <cell r="M26">
            <v>3336</v>
          </cell>
          <cell r="O26">
            <v>198</v>
          </cell>
          <cell r="Q26">
            <v>90</v>
          </cell>
          <cell r="U26">
            <v>840</v>
          </cell>
          <cell r="AA26">
            <v>1224</v>
          </cell>
        </row>
        <row r="27">
          <cell r="G27">
            <v>3960</v>
          </cell>
          <cell r="M27">
            <v>3696</v>
          </cell>
          <cell r="O27">
            <v>198</v>
          </cell>
          <cell r="Q27">
            <v>90</v>
          </cell>
          <cell r="U27">
            <v>720</v>
          </cell>
          <cell r="AA27">
            <v>1464</v>
          </cell>
        </row>
        <row r="28">
          <cell r="G28">
            <v>3720</v>
          </cell>
          <cell r="M28">
            <v>3408</v>
          </cell>
          <cell r="O28">
            <v>198</v>
          </cell>
          <cell r="Q28">
            <v>90</v>
          </cell>
          <cell r="U28">
            <v>840</v>
          </cell>
          <cell r="AA28">
            <v>1416</v>
          </cell>
        </row>
        <row r="29">
          <cell r="G29">
            <v>3960</v>
          </cell>
          <cell r="M29">
            <v>3528</v>
          </cell>
          <cell r="O29">
            <v>198</v>
          </cell>
          <cell r="Q29">
            <v>90</v>
          </cell>
          <cell r="U29">
            <v>840</v>
          </cell>
          <cell r="AA29">
            <v>1464</v>
          </cell>
        </row>
        <row r="30">
          <cell r="G30">
            <v>3720</v>
          </cell>
          <cell r="M30">
            <v>3336</v>
          </cell>
          <cell r="O30">
            <v>216</v>
          </cell>
          <cell r="Q30">
            <v>90</v>
          </cell>
          <cell r="U30">
            <v>720</v>
          </cell>
          <cell r="AA30">
            <v>1272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дн.сев"/>
      <sheetName val="одн2.сев"/>
      <sheetName val="Одн.юг"/>
      <sheetName val=" ТП-9 юг"/>
      <sheetName val="уг.база"/>
      <sheetName val="Порт"/>
      <sheetName val="пост.ПС"/>
      <sheetName val="Сводн.табл."/>
      <sheetName val="Лист2"/>
      <sheetName val="Факт. расх. по график времен"/>
      <sheetName val="Расх абон."/>
      <sheetName val="Диагр по сумматору"/>
      <sheetName val="Диагр субабонентов"/>
      <sheetName val="форма, прот.сев,"/>
      <sheetName val="прот. юг-уг.б"/>
      <sheetName val="ведомость для вовы"/>
      <sheetName val="Спис.проток."/>
      <sheetName val="Диагр.по ПС"/>
      <sheetName val="Лист6"/>
      <sheetName val="Протоколы"/>
      <sheetName val="Факт.св.вед"/>
      <sheetName val="блок холод."/>
      <sheetName val="Лист3"/>
      <sheetName val="Лист7"/>
    </sheetNames>
    <sheetDataSet>
      <sheetData sheetId="0">
        <row r="8">
          <cell r="F8">
            <v>0.4</v>
          </cell>
          <cell r="I8">
            <v>2.3199999999999998</v>
          </cell>
          <cell r="O8">
            <v>84.22</v>
          </cell>
          <cell r="R8">
            <v>39.86</v>
          </cell>
          <cell r="U8">
            <v>11.7</v>
          </cell>
          <cell r="V8">
            <v>1.88</v>
          </cell>
          <cell r="X8">
            <v>22.72</v>
          </cell>
          <cell r="AE8">
            <v>35.650000000000006</v>
          </cell>
          <cell r="AL8">
            <v>10.98</v>
          </cell>
          <cell r="AP8">
            <v>12.44</v>
          </cell>
          <cell r="AZ8">
            <v>62.4</v>
          </cell>
          <cell r="BC8">
            <v>270.72000000000003</v>
          </cell>
          <cell r="BG8">
            <v>11.04</v>
          </cell>
          <cell r="CD8">
            <v>1340.96</v>
          </cell>
        </row>
        <row r="9">
          <cell r="F9">
            <v>0.36</v>
          </cell>
          <cell r="I9">
            <v>2.1</v>
          </cell>
          <cell r="O9">
            <v>72.52</v>
          </cell>
          <cell r="R9">
            <v>46.28</v>
          </cell>
          <cell r="U9">
            <v>10.95</v>
          </cell>
          <cell r="V9">
            <v>1.76</v>
          </cell>
          <cell r="X9">
            <v>23.68</v>
          </cell>
          <cell r="AE9">
            <v>37.369999999999997</v>
          </cell>
          <cell r="AL9">
            <v>7.32</v>
          </cell>
          <cell r="AP9">
            <v>12.52</v>
          </cell>
          <cell r="AZ9">
            <v>60.9</v>
          </cell>
          <cell r="BC9">
            <v>272.52</v>
          </cell>
          <cell r="BG9">
            <v>7.68</v>
          </cell>
          <cell r="CD9">
            <v>1315.13</v>
          </cell>
        </row>
        <row r="10">
          <cell r="F10">
            <v>0.4</v>
          </cell>
          <cell r="I10">
            <v>2.54</v>
          </cell>
          <cell r="O10">
            <v>72.599999999999994</v>
          </cell>
          <cell r="R10">
            <v>40.58</v>
          </cell>
          <cell r="U10">
            <v>11.07</v>
          </cell>
          <cell r="V10">
            <v>2.12</v>
          </cell>
          <cell r="X10">
            <v>27.2</v>
          </cell>
          <cell r="AE10">
            <v>38.870000000000005</v>
          </cell>
          <cell r="AL10">
            <v>6.99</v>
          </cell>
          <cell r="AP10">
            <v>12.46</v>
          </cell>
          <cell r="AZ10">
            <v>60.6</v>
          </cell>
          <cell r="BC10">
            <v>268.92</v>
          </cell>
          <cell r="BG10">
            <v>9.6</v>
          </cell>
          <cell r="CD10">
            <v>1316.38</v>
          </cell>
        </row>
        <row r="11">
          <cell r="F11">
            <v>0.36</v>
          </cell>
          <cell r="I11">
            <v>3.8</v>
          </cell>
          <cell r="O11">
            <v>72.66</v>
          </cell>
          <cell r="R11">
            <v>38.6</v>
          </cell>
          <cell r="U11">
            <v>11.97</v>
          </cell>
          <cell r="V11">
            <v>1.82</v>
          </cell>
          <cell r="X11">
            <v>23.2</v>
          </cell>
          <cell r="AE11">
            <v>35.299999999999997</v>
          </cell>
          <cell r="AL11">
            <v>7.56</v>
          </cell>
          <cell r="AP11">
            <v>12.46</v>
          </cell>
          <cell r="AZ11">
            <v>58.38</v>
          </cell>
          <cell r="BC11">
            <v>265.32</v>
          </cell>
          <cell r="BG11">
            <v>11.52</v>
          </cell>
          <cell r="CD11">
            <v>1329.0700000000002</v>
          </cell>
        </row>
        <row r="12">
          <cell r="F12">
            <v>0.4</v>
          </cell>
          <cell r="I12">
            <v>3.88</v>
          </cell>
          <cell r="O12">
            <v>74.5</v>
          </cell>
          <cell r="R12">
            <v>38.659999999999997</v>
          </cell>
          <cell r="U12">
            <v>12.33</v>
          </cell>
          <cell r="V12">
            <v>1.91</v>
          </cell>
          <cell r="X12">
            <v>23.84</v>
          </cell>
          <cell r="AE12">
            <v>38.56</v>
          </cell>
          <cell r="AL12">
            <v>9.36</v>
          </cell>
          <cell r="AP12">
            <v>14.12</v>
          </cell>
          <cell r="AZ12">
            <v>62.82</v>
          </cell>
          <cell r="BC12">
            <v>265.68</v>
          </cell>
          <cell r="BG12">
            <v>14.88</v>
          </cell>
          <cell r="CD12">
            <v>1344.58</v>
          </cell>
        </row>
        <row r="13">
          <cell r="F13">
            <v>0.4</v>
          </cell>
          <cell r="I13">
            <v>2.2799999999999998</v>
          </cell>
          <cell r="O13">
            <v>72.259999999999991</v>
          </cell>
          <cell r="R13">
            <v>31.12</v>
          </cell>
          <cell r="U13">
            <v>12.15</v>
          </cell>
          <cell r="V13">
            <v>3.02</v>
          </cell>
          <cell r="X13">
            <v>24.96</v>
          </cell>
          <cell r="AE13">
            <v>37.56</v>
          </cell>
          <cell r="AL13">
            <v>7.17</v>
          </cell>
          <cell r="AP13">
            <v>12.66</v>
          </cell>
          <cell r="AZ13">
            <v>59.82</v>
          </cell>
          <cell r="BC13">
            <v>264.60000000000002</v>
          </cell>
          <cell r="BG13">
            <v>14.4</v>
          </cell>
          <cell r="CD13">
            <v>1310.4099999999999</v>
          </cell>
        </row>
        <row r="14">
          <cell r="F14">
            <v>0.4</v>
          </cell>
          <cell r="I14">
            <v>2.54</v>
          </cell>
          <cell r="O14">
            <v>71.699999999999989</v>
          </cell>
          <cell r="R14">
            <v>33.82</v>
          </cell>
          <cell r="U14">
            <v>16.41</v>
          </cell>
          <cell r="V14">
            <v>2.09</v>
          </cell>
          <cell r="X14">
            <v>23.28</v>
          </cell>
          <cell r="AE14">
            <v>44.269999999999996</v>
          </cell>
          <cell r="AL14">
            <v>8.16</v>
          </cell>
          <cell r="AP14">
            <v>13.08</v>
          </cell>
          <cell r="AZ14">
            <v>55.92</v>
          </cell>
          <cell r="BC14">
            <v>268.92</v>
          </cell>
          <cell r="BG14">
            <v>11.04</v>
          </cell>
          <cell r="CD14">
            <v>1373.48</v>
          </cell>
        </row>
        <row r="15">
          <cell r="F15">
            <v>0.36</v>
          </cell>
          <cell r="I15">
            <v>5.72</v>
          </cell>
          <cell r="O15">
            <v>80.599999999999994</v>
          </cell>
          <cell r="R15">
            <v>31.8</v>
          </cell>
          <cell r="U15">
            <v>18.87</v>
          </cell>
          <cell r="V15">
            <v>2.96</v>
          </cell>
          <cell r="X15">
            <v>24.4</v>
          </cell>
          <cell r="AE15">
            <v>54.989999999999995</v>
          </cell>
          <cell r="AL15">
            <v>10.17</v>
          </cell>
          <cell r="AP15">
            <v>15.98</v>
          </cell>
          <cell r="AZ15">
            <v>58.08</v>
          </cell>
          <cell r="BC15">
            <v>496.8</v>
          </cell>
          <cell r="BG15">
            <v>11.04</v>
          </cell>
          <cell r="CD15">
            <v>1881.6399999999999</v>
          </cell>
        </row>
        <row r="16">
          <cell r="F16">
            <v>0.36</v>
          </cell>
          <cell r="I16">
            <v>8.68</v>
          </cell>
          <cell r="O16">
            <v>156.78</v>
          </cell>
          <cell r="R16">
            <v>20</v>
          </cell>
          <cell r="U16">
            <v>25.38</v>
          </cell>
          <cell r="V16">
            <v>4.9400000000000004</v>
          </cell>
          <cell r="X16">
            <v>28.16</v>
          </cell>
          <cell r="AE16">
            <v>83.84</v>
          </cell>
          <cell r="AL16">
            <v>16.440000000000001</v>
          </cell>
          <cell r="AP16">
            <v>15.78</v>
          </cell>
          <cell r="AZ16">
            <v>79.08</v>
          </cell>
          <cell r="BC16">
            <v>565.55999999999995</v>
          </cell>
          <cell r="BG16">
            <v>16.32</v>
          </cell>
          <cell r="CD16">
            <v>2268.42</v>
          </cell>
        </row>
        <row r="17">
          <cell r="F17">
            <v>0.36</v>
          </cell>
          <cell r="I17">
            <v>7.64</v>
          </cell>
          <cell r="O17">
            <v>197.39999999999998</v>
          </cell>
          <cell r="R17">
            <v>24.2</v>
          </cell>
          <cell r="U17">
            <v>26.64</v>
          </cell>
          <cell r="V17">
            <v>4.76</v>
          </cell>
          <cell r="X17">
            <v>38.08</v>
          </cell>
          <cell r="AE17">
            <v>90.86</v>
          </cell>
          <cell r="AL17">
            <v>13.83</v>
          </cell>
          <cell r="AP17">
            <v>15.8</v>
          </cell>
          <cell r="AZ17">
            <v>85.32</v>
          </cell>
          <cell r="BC17">
            <v>605.88</v>
          </cell>
          <cell r="BG17">
            <v>27.36</v>
          </cell>
          <cell r="CD17">
            <v>2490.21</v>
          </cell>
        </row>
        <row r="18">
          <cell r="F18">
            <v>0.36</v>
          </cell>
          <cell r="I18">
            <v>8.14</v>
          </cell>
          <cell r="O18">
            <v>228.42</v>
          </cell>
          <cell r="R18">
            <v>29.12</v>
          </cell>
          <cell r="U18">
            <v>24.27</v>
          </cell>
          <cell r="V18">
            <v>4.66</v>
          </cell>
          <cell r="X18">
            <v>31.36</v>
          </cell>
          <cell r="AE18">
            <v>82.52000000000001</v>
          </cell>
          <cell r="AL18">
            <v>13.26</v>
          </cell>
          <cell r="AP18">
            <v>16.34</v>
          </cell>
          <cell r="AZ18">
            <v>87.18</v>
          </cell>
          <cell r="BC18">
            <v>603.36</v>
          </cell>
          <cell r="BG18">
            <v>25.92</v>
          </cell>
          <cell r="CD18">
            <v>2553.31</v>
          </cell>
        </row>
        <row r="19">
          <cell r="F19">
            <v>0.36</v>
          </cell>
          <cell r="I19">
            <v>7.92</v>
          </cell>
          <cell r="O19">
            <v>209.78</v>
          </cell>
          <cell r="R19">
            <v>15.02</v>
          </cell>
          <cell r="U19">
            <v>30.69</v>
          </cell>
          <cell r="V19">
            <v>4.13</v>
          </cell>
          <cell r="X19">
            <v>29.68</v>
          </cell>
          <cell r="AE19">
            <v>81.349999999999994</v>
          </cell>
          <cell r="AL19">
            <v>15.84</v>
          </cell>
          <cell r="AP19">
            <v>17.98</v>
          </cell>
          <cell r="AZ19">
            <v>93.06</v>
          </cell>
          <cell r="BC19">
            <v>642.6</v>
          </cell>
          <cell r="BG19">
            <v>27.36</v>
          </cell>
          <cell r="CD19">
            <v>2639.4900000000002</v>
          </cell>
        </row>
        <row r="20">
          <cell r="F20">
            <v>0.36</v>
          </cell>
          <cell r="I20">
            <v>8.14</v>
          </cell>
          <cell r="O20">
            <v>292.60000000000002</v>
          </cell>
          <cell r="R20">
            <v>24.02</v>
          </cell>
          <cell r="U20">
            <v>22.53</v>
          </cell>
          <cell r="V20">
            <v>4.43</v>
          </cell>
          <cell r="X20">
            <v>28.24</v>
          </cell>
          <cell r="AE20">
            <v>63.84</v>
          </cell>
          <cell r="AL20">
            <v>9.3000000000000007</v>
          </cell>
          <cell r="AP20">
            <v>15.94</v>
          </cell>
          <cell r="AZ20">
            <v>93.48</v>
          </cell>
          <cell r="BC20">
            <v>590.76</v>
          </cell>
          <cell r="BG20">
            <v>26.88</v>
          </cell>
          <cell r="CD20">
            <v>2581.1099999999997</v>
          </cell>
        </row>
        <row r="21">
          <cell r="F21">
            <v>0.36</v>
          </cell>
          <cell r="I21">
            <v>8.02</v>
          </cell>
          <cell r="O21">
            <v>147.48000000000002</v>
          </cell>
          <cell r="R21">
            <v>25.38</v>
          </cell>
          <cell r="U21">
            <v>22.89</v>
          </cell>
          <cell r="V21">
            <v>3.86</v>
          </cell>
          <cell r="X21">
            <v>28.64</v>
          </cell>
          <cell r="AE21">
            <v>66.22</v>
          </cell>
          <cell r="AL21">
            <v>11.49</v>
          </cell>
          <cell r="AP21">
            <v>17.100000000000001</v>
          </cell>
          <cell r="AZ21">
            <v>88.86</v>
          </cell>
          <cell r="BC21">
            <v>580.67999999999995</v>
          </cell>
          <cell r="BG21">
            <v>25.44</v>
          </cell>
          <cell r="CD21">
            <v>2346.2200000000003</v>
          </cell>
        </row>
        <row r="22">
          <cell r="F22">
            <v>0.36</v>
          </cell>
          <cell r="I22">
            <v>6.5</v>
          </cell>
          <cell r="O22">
            <v>104.56</v>
          </cell>
          <cell r="R22">
            <v>22.42</v>
          </cell>
          <cell r="U22">
            <v>26.85</v>
          </cell>
          <cell r="V22">
            <v>2.87</v>
          </cell>
          <cell r="X22">
            <v>37.68</v>
          </cell>
          <cell r="AE22">
            <v>72.86999999999999</v>
          </cell>
          <cell r="AL22">
            <v>17.100000000000001</v>
          </cell>
          <cell r="AP22">
            <v>16.46</v>
          </cell>
          <cell r="AZ22">
            <v>94.38</v>
          </cell>
          <cell r="BC22">
            <v>597.24</v>
          </cell>
          <cell r="BG22">
            <v>24</v>
          </cell>
          <cell r="CD22">
            <v>2281.83</v>
          </cell>
        </row>
        <row r="23">
          <cell r="F23">
            <v>0.36</v>
          </cell>
          <cell r="I23">
            <v>6.56</v>
          </cell>
          <cell r="O23">
            <v>93</v>
          </cell>
          <cell r="R23">
            <v>31.56</v>
          </cell>
          <cell r="U23">
            <v>22.14</v>
          </cell>
          <cell r="V23">
            <v>3.24</v>
          </cell>
          <cell r="X23">
            <v>37.28</v>
          </cell>
          <cell r="AE23">
            <v>62.620000000000005</v>
          </cell>
          <cell r="AL23">
            <v>18.899999999999999</v>
          </cell>
          <cell r="AP23">
            <v>15.8</v>
          </cell>
          <cell r="AZ23">
            <v>102.36</v>
          </cell>
          <cell r="BC23">
            <v>608.4</v>
          </cell>
          <cell r="BG23">
            <v>20.16</v>
          </cell>
          <cell r="CD23">
            <v>2260.0700000000002</v>
          </cell>
        </row>
        <row r="24">
          <cell r="F24">
            <v>0.36</v>
          </cell>
          <cell r="I24">
            <v>5.24</v>
          </cell>
          <cell r="O24">
            <v>114.3</v>
          </cell>
          <cell r="R24">
            <v>30.28</v>
          </cell>
          <cell r="U24">
            <v>23.37</v>
          </cell>
          <cell r="V24">
            <v>2.78</v>
          </cell>
          <cell r="X24">
            <v>33.76</v>
          </cell>
          <cell r="AE24">
            <v>61.449999999999996</v>
          </cell>
          <cell r="AL24">
            <v>15.45</v>
          </cell>
          <cell r="AP24">
            <v>16.3</v>
          </cell>
          <cell r="AZ24">
            <v>102.72</v>
          </cell>
          <cell r="BC24">
            <v>524.88</v>
          </cell>
          <cell r="BG24">
            <v>20.16</v>
          </cell>
          <cell r="CD24">
            <v>2148.4499999999998</v>
          </cell>
        </row>
        <row r="25">
          <cell r="F25">
            <v>0.4</v>
          </cell>
          <cell r="I25">
            <v>2.72</v>
          </cell>
          <cell r="O25">
            <v>86.48</v>
          </cell>
          <cell r="R25">
            <v>24.24</v>
          </cell>
          <cell r="U25">
            <v>23.7</v>
          </cell>
          <cell r="V25">
            <v>6.28</v>
          </cell>
          <cell r="X25">
            <v>18.64</v>
          </cell>
          <cell r="AE25">
            <v>40.519999999999996</v>
          </cell>
          <cell r="AL25">
            <v>11.1</v>
          </cell>
          <cell r="AP25">
            <v>16.36</v>
          </cell>
          <cell r="AZ25">
            <v>103.68</v>
          </cell>
          <cell r="BC25">
            <v>396</v>
          </cell>
          <cell r="BG25">
            <v>16.32</v>
          </cell>
          <cell r="CD25">
            <v>1826.44</v>
          </cell>
        </row>
        <row r="26">
          <cell r="F26">
            <v>0.36</v>
          </cell>
          <cell r="I26">
            <v>2.04</v>
          </cell>
          <cell r="O26">
            <v>81.86</v>
          </cell>
          <cell r="R26">
            <v>33.06</v>
          </cell>
          <cell r="U26">
            <v>9.09</v>
          </cell>
          <cell r="V26">
            <v>2.36</v>
          </cell>
          <cell r="X26">
            <v>19.84</v>
          </cell>
          <cell r="AE26">
            <v>38.54</v>
          </cell>
          <cell r="AL26">
            <v>7.11</v>
          </cell>
          <cell r="AP26">
            <v>14.12</v>
          </cell>
          <cell r="AZ26">
            <v>99.9</v>
          </cell>
          <cell r="BC26">
            <v>426.6</v>
          </cell>
          <cell r="BG26">
            <v>13.44</v>
          </cell>
          <cell r="CD26">
            <v>1741.8999999999999</v>
          </cell>
        </row>
        <row r="27">
          <cell r="F27">
            <v>0.36</v>
          </cell>
          <cell r="I27">
            <v>0.98</v>
          </cell>
          <cell r="O27">
            <v>82.02000000000001</v>
          </cell>
          <cell r="R27">
            <v>45.36</v>
          </cell>
          <cell r="U27">
            <v>10.11</v>
          </cell>
          <cell r="V27">
            <v>2.54</v>
          </cell>
          <cell r="X27">
            <v>17.440000000000001</v>
          </cell>
          <cell r="AE27">
            <v>40.35</v>
          </cell>
          <cell r="AL27">
            <v>7.05</v>
          </cell>
          <cell r="AP27">
            <v>14.2</v>
          </cell>
          <cell r="AZ27">
            <v>93.78</v>
          </cell>
          <cell r="BC27">
            <v>256.52</v>
          </cell>
          <cell r="BG27">
            <v>15.84</v>
          </cell>
          <cell r="CD27">
            <v>1528.0500000000002</v>
          </cell>
        </row>
        <row r="28">
          <cell r="F28">
            <v>0.4</v>
          </cell>
          <cell r="I28">
            <v>0.86</v>
          </cell>
          <cell r="O28">
            <v>80.080000000000013</v>
          </cell>
          <cell r="R28">
            <v>39.6</v>
          </cell>
          <cell r="U28">
            <v>10.02</v>
          </cell>
          <cell r="V28">
            <v>2.58</v>
          </cell>
          <cell r="X28">
            <v>18.079999999999998</v>
          </cell>
          <cell r="AE28">
            <v>38.339999999999996</v>
          </cell>
          <cell r="AL28">
            <v>7.17</v>
          </cell>
          <cell r="AP28">
            <v>14.2</v>
          </cell>
          <cell r="AZ28">
            <v>79.260000000000005</v>
          </cell>
          <cell r="BC28">
            <v>326.52</v>
          </cell>
          <cell r="BG28">
            <v>15.36</v>
          </cell>
          <cell r="CD28">
            <v>1579.53</v>
          </cell>
        </row>
        <row r="29">
          <cell r="F29">
            <v>0.36</v>
          </cell>
          <cell r="I29">
            <v>0.88</v>
          </cell>
          <cell r="O29">
            <v>81.240000000000009</v>
          </cell>
          <cell r="R29">
            <v>39.020000000000003</v>
          </cell>
          <cell r="U29">
            <v>9.2100000000000009</v>
          </cell>
          <cell r="V29">
            <v>2.65</v>
          </cell>
          <cell r="X29">
            <v>17.68</v>
          </cell>
          <cell r="AE29">
            <v>39.46</v>
          </cell>
          <cell r="AL29">
            <v>9.75</v>
          </cell>
          <cell r="AP29">
            <v>14.32</v>
          </cell>
          <cell r="AZ29">
            <v>80.52</v>
          </cell>
          <cell r="BC29">
            <v>279</v>
          </cell>
          <cell r="BG29">
            <v>15.84</v>
          </cell>
          <cell r="CD29">
            <v>1511.85</v>
          </cell>
        </row>
        <row r="30">
          <cell r="F30">
            <v>0.4</v>
          </cell>
          <cell r="I30">
            <v>0.88</v>
          </cell>
          <cell r="O30">
            <v>82</v>
          </cell>
          <cell r="R30">
            <v>39.880000000000003</v>
          </cell>
          <cell r="U30">
            <v>10.26</v>
          </cell>
          <cell r="V30">
            <v>2.78</v>
          </cell>
          <cell r="X30">
            <v>18.64</v>
          </cell>
          <cell r="AE30">
            <v>38.28</v>
          </cell>
          <cell r="AL30">
            <v>7.44</v>
          </cell>
          <cell r="AP30">
            <v>12.82</v>
          </cell>
          <cell r="AZ30">
            <v>80.94</v>
          </cell>
          <cell r="BC30">
            <v>273.24</v>
          </cell>
          <cell r="BG30">
            <v>16.32</v>
          </cell>
          <cell r="CD30">
            <v>1471.3</v>
          </cell>
        </row>
        <row r="31">
          <cell r="F31">
            <v>0.36</v>
          </cell>
          <cell r="I31">
            <v>0.82</v>
          </cell>
          <cell r="O31">
            <v>82.68</v>
          </cell>
          <cell r="R31">
            <v>41.64</v>
          </cell>
          <cell r="U31">
            <v>9.6</v>
          </cell>
          <cell r="V31">
            <v>2.5099999999999998</v>
          </cell>
          <cell r="X31">
            <v>17.28</v>
          </cell>
          <cell r="AE31">
            <v>35.47</v>
          </cell>
          <cell r="AL31">
            <v>10.71</v>
          </cell>
          <cell r="AP31">
            <v>12.42</v>
          </cell>
          <cell r="AZ31">
            <v>83.34</v>
          </cell>
          <cell r="BC31">
            <v>271.08</v>
          </cell>
          <cell r="BG31">
            <v>11.52</v>
          </cell>
          <cell r="CD31">
            <v>1385.88</v>
          </cell>
        </row>
        <row r="43">
          <cell r="B43">
            <v>2.38</v>
          </cell>
          <cell r="R43">
            <v>12.72</v>
          </cell>
          <cell r="S43">
            <v>45.36</v>
          </cell>
          <cell r="V43">
            <v>22.64</v>
          </cell>
        </row>
        <row r="44">
          <cell r="B44">
            <v>2.38</v>
          </cell>
          <cell r="R44">
            <v>13.44</v>
          </cell>
          <cell r="S44">
            <v>43.62</v>
          </cell>
          <cell r="V44">
            <v>19</v>
          </cell>
        </row>
        <row r="45">
          <cell r="B45">
            <v>2.54</v>
          </cell>
          <cell r="R45">
            <v>11.7</v>
          </cell>
          <cell r="S45">
            <v>43.26</v>
          </cell>
          <cell r="V45">
            <v>22.24</v>
          </cell>
        </row>
        <row r="46">
          <cell r="B46">
            <v>2.38</v>
          </cell>
          <cell r="R46">
            <v>12.84</v>
          </cell>
          <cell r="S46">
            <v>50.94</v>
          </cell>
          <cell r="V46">
            <v>19.32</v>
          </cell>
        </row>
        <row r="47">
          <cell r="B47">
            <v>2.6</v>
          </cell>
          <cell r="R47">
            <v>13.14</v>
          </cell>
          <cell r="S47">
            <v>43.86</v>
          </cell>
          <cell r="V47">
            <v>19.72</v>
          </cell>
        </row>
        <row r="48">
          <cell r="B48">
            <v>2.54</v>
          </cell>
          <cell r="R48">
            <v>12.06</v>
          </cell>
          <cell r="S48">
            <v>43.44</v>
          </cell>
          <cell r="V48">
            <v>21.6</v>
          </cell>
        </row>
        <row r="49">
          <cell r="B49">
            <v>2.6</v>
          </cell>
          <cell r="R49">
            <v>12.42</v>
          </cell>
          <cell r="S49">
            <v>46.92</v>
          </cell>
          <cell r="V49">
            <v>18.48</v>
          </cell>
        </row>
        <row r="50">
          <cell r="B50">
            <v>2.48</v>
          </cell>
          <cell r="R50">
            <v>13.32</v>
          </cell>
          <cell r="S50">
            <v>78</v>
          </cell>
          <cell r="V50">
            <v>24.92</v>
          </cell>
        </row>
        <row r="51">
          <cell r="B51">
            <v>2.38</v>
          </cell>
          <cell r="R51">
            <v>12.48</v>
          </cell>
          <cell r="S51">
            <v>88.26</v>
          </cell>
          <cell r="V51">
            <v>19.8</v>
          </cell>
        </row>
        <row r="52">
          <cell r="B52">
            <v>2.38</v>
          </cell>
          <cell r="R52">
            <v>13.44</v>
          </cell>
          <cell r="S52">
            <v>99.24</v>
          </cell>
          <cell r="V52">
            <v>34.36</v>
          </cell>
        </row>
        <row r="53">
          <cell r="B53">
            <v>2.3200000000000003</v>
          </cell>
          <cell r="R53">
            <v>13.2</v>
          </cell>
          <cell r="S53">
            <v>104.46</v>
          </cell>
          <cell r="V53">
            <v>41.68</v>
          </cell>
        </row>
        <row r="54">
          <cell r="B54">
            <v>2.44</v>
          </cell>
          <cell r="R54">
            <v>12.78</v>
          </cell>
          <cell r="S54">
            <v>95.46</v>
          </cell>
          <cell r="V54">
            <v>43.4</v>
          </cell>
        </row>
        <row r="55">
          <cell r="B55">
            <v>2.3200000000000003</v>
          </cell>
          <cell r="R55">
            <v>14.04</v>
          </cell>
          <cell r="S55">
            <v>95.76</v>
          </cell>
          <cell r="V55">
            <v>48.64</v>
          </cell>
        </row>
        <row r="56">
          <cell r="B56">
            <v>2.62</v>
          </cell>
          <cell r="R56">
            <v>12.24</v>
          </cell>
          <cell r="S56">
            <v>83.52</v>
          </cell>
          <cell r="V56">
            <v>49</v>
          </cell>
        </row>
        <row r="57">
          <cell r="B57">
            <v>2.44</v>
          </cell>
          <cell r="R57">
            <v>13.92</v>
          </cell>
          <cell r="S57">
            <v>78.48</v>
          </cell>
          <cell r="V57">
            <v>44.2</v>
          </cell>
        </row>
        <row r="58">
          <cell r="B58">
            <v>2.38</v>
          </cell>
          <cell r="R58">
            <v>12.66</v>
          </cell>
          <cell r="S58">
            <v>81.3</v>
          </cell>
          <cell r="V58">
            <v>44.2</v>
          </cell>
        </row>
        <row r="59">
          <cell r="B59">
            <v>8.3000000000000007</v>
          </cell>
          <cell r="R59">
            <v>13.56</v>
          </cell>
          <cell r="S59">
            <v>67.86</v>
          </cell>
          <cell r="V59">
            <v>44.64</v>
          </cell>
        </row>
        <row r="60">
          <cell r="B60">
            <v>6.7</v>
          </cell>
          <cell r="R60">
            <v>12.72</v>
          </cell>
          <cell r="S60">
            <v>72.84</v>
          </cell>
          <cell r="V60">
            <v>41.64</v>
          </cell>
        </row>
        <row r="61">
          <cell r="B61">
            <v>2.38</v>
          </cell>
          <cell r="R61">
            <v>13.92</v>
          </cell>
          <cell r="S61">
            <v>67.98</v>
          </cell>
          <cell r="V61">
            <v>35.4</v>
          </cell>
        </row>
        <row r="62">
          <cell r="B62">
            <v>2.44</v>
          </cell>
          <cell r="R62">
            <v>12.3</v>
          </cell>
          <cell r="S62">
            <v>65.22</v>
          </cell>
          <cell r="V62">
            <v>27.56</v>
          </cell>
        </row>
        <row r="63">
          <cell r="B63">
            <v>2.48</v>
          </cell>
          <cell r="R63">
            <v>14.16</v>
          </cell>
          <cell r="S63">
            <v>69.12</v>
          </cell>
          <cell r="V63">
            <v>29.24</v>
          </cell>
        </row>
        <row r="64">
          <cell r="B64">
            <v>2.38</v>
          </cell>
          <cell r="R64">
            <v>12.84</v>
          </cell>
          <cell r="S64">
            <v>63.48</v>
          </cell>
          <cell r="V64">
            <v>25.6</v>
          </cell>
        </row>
        <row r="65">
          <cell r="B65">
            <v>2.6</v>
          </cell>
          <cell r="R65">
            <v>13.02</v>
          </cell>
          <cell r="S65">
            <v>52.2</v>
          </cell>
          <cell r="V65">
            <v>24.04</v>
          </cell>
        </row>
        <row r="66">
          <cell r="B66">
            <v>2.38</v>
          </cell>
          <cell r="R66">
            <v>13.8</v>
          </cell>
          <cell r="S66">
            <v>47.04</v>
          </cell>
          <cell r="V66">
            <v>23.76</v>
          </cell>
        </row>
        <row r="72">
          <cell r="Q72">
            <v>50.22</v>
          </cell>
          <cell r="R72">
            <v>50.829999999999984</v>
          </cell>
          <cell r="S72">
            <v>52.679999999999993</v>
          </cell>
          <cell r="T72">
            <v>50.480000000000011</v>
          </cell>
          <cell r="U72">
            <v>50.81</v>
          </cell>
          <cell r="V72">
            <v>51.71</v>
          </cell>
          <cell r="W72">
            <v>57.120000000000019</v>
          </cell>
          <cell r="X72">
            <v>73.619999999999962</v>
          </cell>
          <cell r="Y72">
            <v>95.460000000000008</v>
          </cell>
          <cell r="Z72">
            <v>114.55999999999996</v>
          </cell>
          <cell r="AA72">
            <v>120.93</v>
          </cell>
          <cell r="AB72">
            <v>120.52000000000001</v>
          </cell>
          <cell r="AC72">
            <v>124.75999999999998</v>
          </cell>
          <cell r="AD72">
            <v>118.01999999999998</v>
          </cell>
          <cell r="AE72">
            <v>116.89000000000003</v>
          </cell>
          <cell r="AF72">
            <v>109.10000000000001</v>
          </cell>
          <cell r="AG72">
            <v>98.270000000000024</v>
          </cell>
          <cell r="AH72">
            <v>86.52</v>
          </cell>
          <cell r="AI72">
            <v>80.06</v>
          </cell>
          <cell r="AJ72">
            <v>73.669999999999987</v>
          </cell>
          <cell r="AK72">
            <v>66.45</v>
          </cell>
          <cell r="AL72">
            <v>56.249999999999993</v>
          </cell>
          <cell r="AM72">
            <v>49.859999999999978</v>
          </cell>
          <cell r="AN72">
            <v>51.010000000000005</v>
          </cell>
        </row>
      </sheetData>
      <sheetData sheetId="1">
        <row r="8">
          <cell r="G8">
            <v>24.07</v>
          </cell>
          <cell r="H8">
            <v>18</v>
          </cell>
          <cell r="L8">
            <v>11.84</v>
          </cell>
        </row>
        <row r="9">
          <cell r="G9">
            <v>20.46</v>
          </cell>
          <cell r="H9">
            <v>17.28</v>
          </cell>
          <cell r="L9">
            <v>10.98</v>
          </cell>
        </row>
        <row r="10">
          <cell r="G10">
            <v>18.66</v>
          </cell>
          <cell r="H10">
            <v>17.28</v>
          </cell>
          <cell r="L10">
            <v>10.98</v>
          </cell>
        </row>
        <row r="11">
          <cell r="G11">
            <v>18.099999999999998</v>
          </cell>
          <cell r="H11">
            <v>18.36</v>
          </cell>
          <cell r="L11">
            <v>12</v>
          </cell>
        </row>
        <row r="12">
          <cell r="G12">
            <v>18.060000000000002</v>
          </cell>
          <cell r="H12">
            <v>18.36</v>
          </cell>
          <cell r="L12">
            <v>11.55</v>
          </cell>
        </row>
        <row r="13">
          <cell r="G13">
            <v>24.810000000000002</v>
          </cell>
          <cell r="H13">
            <v>18</v>
          </cell>
          <cell r="L13">
            <v>12.02</v>
          </cell>
        </row>
        <row r="14">
          <cell r="G14">
            <v>49.739999999999995</v>
          </cell>
          <cell r="H14">
            <v>16.920000000000002</v>
          </cell>
          <cell r="L14">
            <v>11.01</v>
          </cell>
        </row>
        <row r="15">
          <cell r="G15">
            <v>99.38</v>
          </cell>
          <cell r="H15">
            <v>81</v>
          </cell>
          <cell r="L15">
            <v>11.99</v>
          </cell>
        </row>
        <row r="16">
          <cell r="G16">
            <v>131.97</v>
          </cell>
          <cell r="H16">
            <v>82.8</v>
          </cell>
          <cell r="L16">
            <v>19.62</v>
          </cell>
        </row>
        <row r="17">
          <cell r="G17">
            <v>142.25</v>
          </cell>
          <cell r="H17">
            <v>76.319999999999993</v>
          </cell>
          <cell r="L17">
            <v>22.79</v>
          </cell>
        </row>
        <row r="18">
          <cell r="G18">
            <v>154.02000000000001</v>
          </cell>
          <cell r="H18">
            <v>74.52</v>
          </cell>
          <cell r="L18">
            <v>23.04</v>
          </cell>
        </row>
        <row r="19">
          <cell r="G19">
            <v>147.61000000000001</v>
          </cell>
          <cell r="H19">
            <v>149.4</v>
          </cell>
          <cell r="L19">
            <v>24.8</v>
          </cell>
        </row>
        <row r="20">
          <cell r="G20">
            <v>168.64999999999998</v>
          </cell>
          <cell r="H20">
            <v>118.08</v>
          </cell>
          <cell r="L20">
            <v>21.78</v>
          </cell>
        </row>
        <row r="21">
          <cell r="G21">
            <v>152.99</v>
          </cell>
          <cell r="H21">
            <v>99.72</v>
          </cell>
          <cell r="L21">
            <v>24.3</v>
          </cell>
        </row>
        <row r="22">
          <cell r="G22">
            <v>138.98000000000002</v>
          </cell>
          <cell r="H22">
            <v>109.08</v>
          </cell>
          <cell r="L22">
            <v>23.84</v>
          </cell>
        </row>
        <row r="23">
          <cell r="G23">
            <v>139.87</v>
          </cell>
          <cell r="H23">
            <v>96.84</v>
          </cell>
          <cell r="L23">
            <v>22.5</v>
          </cell>
        </row>
        <row r="24">
          <cell r="G24">
            <v>144.94</v>
          </cell>
          <cell r="H24">
            <v>141.47999999999999</v>
          </cell>
          <cell r="L24">
            <v>23</v>
          </cell>
        </row>
        <row r="25">
          <cell r="G25">
            <v>127.77</v>
          </cell>
          <cell r="H25">
            <v>75.599999999999994</v>
          </cell>
          <cell r="L25">
            <v>19.670000000000002</v>
          </cell>
        </row>
        <row r="26">
          <cell r="G26">
            <v>101.06</v>
          </cell>
          <cell r="H26">
            <v>23.4</v>
          </cell>
          <cell r="L26">
            <v>18.829999999999998</v>
          </cell>
        </row>
        <row r="27">
          <cell r="G27">
            <v>85.16</v>
          </cell>
          <cell r="H27">
            <v>19.8</v>
          </cell>
          <cell r="L27">
            <v>18.63</v>
          </cell>
        </row>
        <row r="28">
          <cell r="G28">
            <v>102.43</v>
          </cell>
          <cell r="H28">
            <v>19.440000000000001</v>
          </cell>
          <cell r="L28">
            <v>11.43</v>
          </cell>
        </row>
        <row r="29">
          <cell r="G29">
            <v>93.61</v>
          </cell>
          <cell r="H29">
            <v>19.079999999999998</v>
          </cell>
          <cell r="L29">
            <v>10.44</v>
          </cell>
        </row>
        <row r="30">
          <cell r="G30">
            <v>82.63</v>
          </cell>
          <cell r="H30">
            <v>19.440000000000001</v>
          </cell>
          <cell r="L30">
            <v>10.28</v>
          </cell>
        </row>
        <row r="31">
          <cell r="G31">
            <v>28.099999999999998</v>
          </cell>
          <cell r="H31">
            <v>19.440000000000001</v>
          </cell>
          <cell r="L31">
            <v>10.74</v>
          </cell>
        </row>
      </sheetData>
      <sheetData sheetId="2">
        <row r="8">
          <cell r="C8">
            <v>59.999999999999432</v>
          </cell>
          <cell r="Q8">
            <v>198</v>
          </cell>
          <cell r="Z8">
            <v>10</v>
          </cell>
          <cell r="AJ8">
            <v>501.84000000000003</v>
          </cell>
          <cell r="AM8">
            <v>8.16</v>
          </cell>
          <cell r="BF8">
            <v>1202.1799999999996</v>
          </cell>
        </row>
        <row r="9">
          <cell r="C9">
            <v>59.999999999999432</v>
          </cell>
          <cell r="Q9">
            <v>155.52000000000001</v>
          </cell>
          <cell r="Z9">
            <v>8</v>
          </cell>
          <cell r="AJ9">
            <v>505.8</v>
          </cell>
          <cell r="AM9">
            <v>7.68</v>
          </cell>
          <cell r="BF9">
            <v>1129.4399999999996</v>
          </cell>
        </row>
        <row r="10">
          <cell r="C10">
            <v>40.000000000000568</v>
          </cell>
          <cell r="Q10">
            <v>144.96</v>
          </cell>
          <cell r="Z10">
            <v>10</v>
          </cell>
          <cell r="AJ10">
            <v>483.84</v>
          </cell>
          <cell r="AM10">
            <v>8.16</v>
          </cell>
          <cell r="BF10">
            <v>1003.9900000000007</v>
          </cell>
        </row>
        <row r="11">
          <cell r="C11">
            <v>40.000000000000568</v>
          </cell>
          <cell r="Q11">
            <v>152.4</v>
          </cell>
          <cell r="Z11">
            <v>10</v>
          </cell>
          <cell r="AJ11">
            <v>481.56</v>
          </cell>
          <cell r="AM11">
            <v>6.72</v>
          </cell>
          <cell r="BF11">
            <v>1028.9300000000005</v>
          </cell>
        </row>
        <row r="12">
          <cell r="C12">
            <v>39.999999999997726</v>
          </cell>
          <cell r="Q12">
            <v>155.28</v>
          </cell>
          <cell r="Z12">
            <v>10</v>
          </cell>
          <cell r="AJ12">
            <v>485.76</v>
          </cell>
          <cell r="AM12">
            <v>5.28</v>
          </cell>
          <cell r="BF12">
            <v>1037.7500000000416</v>
          </cell>
        </row>
        <row r="13">
          <cell r="C13">
            <v>40.000000000000568</v>
          </cell>
          <cell r="Q13">
            <v>160.08000000000001</v>
          </cell>
          <cell r="Z13">
            <v>10</v>
          </cell>
          <cell r="AJ13">
            <v>449.04</v>
          </cell>
          <cell r="AM13">
            <v>5.76</v>
          </cell>
          <cell r="BF13">
            <v>932.49999999999932</v>
          </cell>
        </row>
        <row r="14">
          <cell r="C14">
            <v>80.000000000001137</v>
          </cell>
          <cell r="Q14">
            <v>162</v>
          </cell>
          <cell r="Z14">
            <v>12</v>
          </cell>
          <cell r="AJ14">
            <v>441.12</v>
          </cell>
          <cell r="AM14">
            <v>242.4</v>
          </cell>
          <cell r="BF14">
            <v>1268.9799999999582</v>
          </cell>
        </row>
        <row r="15">
          <cell r="C15">
            <v>40.000000000000568</v>
          </cell>
          <cell r="Q15">
            <v>315.60000000000002</v>
          </cell>
          <cell r="Z15">
            <v>16</v>
          </cell>
          <cell r="AJ15">
            <v>438.24</v>
          </cell>
          <cell r="AM15">
            <v>414.72</v>
          </cell>
          <cell r="BF15">
            <v>1638.2500000000286</v>
          </cell>
        </row>
        <row r="16">
          <cell r="C16">
            <v>100</v>
          </cell>
          <cell r="Q16">
            <v>439.68</v>
          </cell>
          <cell r="Z16">
            <v>12</v>
          </cell>
          <cell r="AJ16">
            <v>463.32</v>
          </cell>
          <cell r="AM16">
            <v>395.52</v>
          </cell>
          <cell r="BF16">
            <v>1879.2699999999575</v>
          </cell>
        </row>
        <row r="17">
          <cell r="C17">
            <v>100</v>
          </cell>
          <cell r="Q17">
            <v>478.56</v>
          </cell>
          <cell r="Z17">
            <v>14</v>
          </cell>
          <cell r="AJ17">
            <v>496.44</v>
          </cell>
          <cell r="AM17">
            <v>307.2</v>
          </cell>
          <cell r="BF17">
            <v>1936.2400000000582</v>
          </cell>
        </row>
        <row r="18">
          <cell r="C18">
            <v>79.999999999998295</v>
          </cell>
          <cell r="Q18">
            <v>471.36</v>
          </cell>
          <cell r="Z18">
            <v>16</v>
          </cell>
          <cell r="AJ18">
            <v>481.2</v>
          </cell>
          <cell r="AM18">
            <v>359.52</v>
          </cell>
          <cell r="BF18">
            <v>2000.9599999999984</v>
          </cell>
        </row>
        <row r="19">
          <cell r="C19">
            <v>80.000000000001137</v>
          </cell>
          <cell r="Q19">
            <v>432.72</v>
          </cell>
          <cell r="Z19">
            <v>12</v>
          </cell>
          <cell r="AJ19">
            <v>435.84000000000003</v>
          </cell>
          <cell r="AM19">
            <v>334.08</v>
          </cell>
          <cell r="BF19">
            <v>1956.6599999999564</v>
          </cell>
        </row>
        <row r="20">
          <cell r="C20">
            <v>79.999999999998295</v>
          </cell>
          <cell r="Q20">
            <v>514.32000000000005</v>
          </cell>
          <cell r="Z20">
            <v>12</v>
          </cell>
          <cell r="AJ20">
            <v>426</v>
          </cell>
          <cell r="AM20">
            <v>360.48</v>
          </cell>
          <cell r="BF20">
            <v>1984.160000000013</v>
          </cell>
        </row>
        <row r="21">
          <cell r="C21">
            <v>120.00000000000171</v>
          </cell>
          <cell r="Q21">
            <v>524.16</v>
          </cell>
          <cell r="Z21">
            <v>16</v>
          </cell>
          <cell r="AJ21">
            <v>439.2</v>
          </cell>
          <cell r="AM21">
            <v>396.48</v>
          </cell>
          <cell r="BF21">
            <v>2159.8700000000322</v>
          </cell>
        </row>
        <row r="22">
          <cell r="C22">
            <v>40.000000000000568</v>
          </cell>
          <cell r="Q22">
            <v>375.6</v>
          </cell>
          <cell r="Z22">
            <v>14</v>
          </cell>
          <cell r="AJ22">
            <v>404.16</v>
          </cell>
          <cell r="AM22">
            <v>439.68</v>
          </cell>
          <cell r="BF22">
            <v>1906.969999999985</v>
          </cell>
        </row>
        <row r="23">
          <cell r="C23">
            <v>39.999999999997726</v>
          </cell>
          <cell r="Q23">
            <v>373.68</v>
          </cell>
          <cell r="Z23">
            <v>12</v>
          </cell>
          <cell r="AJ23">
            <v>396.72</v>
          </cell>
          <cell r="AM23">
            <v>346.56</v>
          </cell>
          <cell r="BF23">
            <v>1814.820000000014</v>
          </cell>
        </row>
        <row r="24">
          <cell r="C24">
            <v>60.000000000002274</v>
          </cell>
          <cell r="Q24">
            <v>337.68</v>
          </cell>
          <cell r="Z24">
            <v>12</v>
          </cell>
          <cell r="AJ24">
            <v>361.92</v>
          </cell>
          <cell r="AM24">
            <v>347.04</v>
          </cell>
          <cell r="BF24">
            <v>1685.9300000000007</v>
          </cell>
        </row>
        <row r="25">
          <cell r="C25">
            <v>59.999999999999432</v>
          </cell>
          <cell r="Q25">
            <v>324.95999999999998</v>
          </cell>
          <cell r="Z25">
            <v>12</v>
          </cell>
          <cell r="AJ25">
            <v>335.16</v>
          </cell>
          <cell r="AM25">
            <v>389.28</v>
          </cell>
          <cell r="BF25">
            <v>1700.169999999971</v>
          </cell>
        </row>
        <row r="26">
          <cell r="C26">
            <v>119.99999999999886</v>
          </cell>
          <cell r="Q26">
            <v>316.8</v>
          </cell>
          <cell r="Z26">
            <v>12</v>
          </cell>
          <cell r="AJ26">
            <v>320.04000000000002</v>
          </cell>
          <cell r="AM26">
            <v>308.64</v>
          </cell>
          <cell r="BF26">
            <v>1589.1099999999701</v>
          </cell>
        </row>
        <row r="27">
          <cell r="C27">
            <v>80.000000000001137</v>
          </cell>
          <cell r="Q27">
            <v>307.92</v>
          </cell>
          <cell r="Z27">
            <v>8</v>
          </cell>
          <cell r="AJ27">
            <v>332.28000000000003</v>
          </cell>
          <cell r="AM27">
            <v>34.56</v>
          </cell>
          <cell r="BF27">
            <v>1131.6800000000155</v>
          </cell>
        </row>
        <row r="28">
          <cell r="C28">
            <v>79.999999999998295</v>
          </cell>
          <cell r="Q28">
            <v>295.44</v>
          </cell>
          <cell r="Z28">
            <v>8</v>
          </cell>
          <cell r="AJ28">
            <v>334.56</v>
          </cell>
          <cell r="AM28">
            <v>5.76</v>
          </cell>
          <cell r="BF28">
            <v>1134.5599999999986</v>
          </cell>
        </row>
        <row r="29">
          <cell r="C29">
            <v>80.000000000001137</v>
          </cell>
          <cell r="Q29">
            <v>289.2</v>
          </cell>
          <cell r="Z29">
            <v>10</v>
          </cell>
          <cell r="AJ29">
            <v>334.32</v>
          </cell>
          <cell r="AM29">
            <v>5.28</v>
          </cell>
          <cell r="BF29">
            <v>1082.4200000000012</v>
          </cell>
        </row>
        <row r="30">
          <cell r="C30">
            <v>80.000000000001137</v>
          </cell>
          <cell r="Q30">
            <v>298.08</v>
          </cell>
          <cell r="Z30">
            <v>8</v>
          </cell>
          <cell r="AJ30">
            <v>346.44</v>
          </cell>
          <cell r="AM30">
            <v>4.32</v>
          </cell>
          <cell r="BF30">
            <v>1179.4400000000012</v>
          </cell>
        </row>
        <row r="31">
          <cell r="C31">
            <v>79.999999999998295</v>
          </cell>
          <cell r="Q31">
            <v>266.64</v>
          </cell>
          <cell r="Z31">
            <v>10</v>
          </cell>
          <cell r="AJ31">
            <v>353.4</v>
          </cell>
          <cell r="AM31">
            <v>3.84</v>
          </cell>
          <cell r="BF31">
            <v>1146.9199999999989</v>
          </cell>
        </row>
        <row r="42">
          <cell r="L42">
            <v>72.000000000000171</v>
          </cell>
          <cell r="T42">
            <v>53.339999999999996</v>
          </cell>
          <cell r="AK42">
            <v>3.12</v>
          </cell>
          <cell r="AS42">
            <v>19.200000000000301</v>
          </cell>
        </row>
        <row r="43">
          <cell r="L43">
            <v>77.999999999999829</v>
          </cell>
          <cell r="T43">
            <v>56.79</v>
          </cell>
          <cell r="AK43">
            <v>3.12</v>
          </cell>
          <cell r="AS43">
            <v>24.800000000000217</v>
          </cell>
        </row>
        <row r="44">
          <cell r="L44">
            <v>72.000000000000171</v>
          </cell>
          <cell r="T44">
            <v>56.22</v>
          </cell>
          <cell r="AK44">
            <v>3.12</v>
          </cell>
          <cell r="AS44">
            <v>18.79999999999999</v>
          </cell>
        </row>
        <row r="45">
          <cell r="L45">
            <v>77.999999999999829</v>
          </cell>
          <cell r="T45">
            <v>54.78</v>
          </cell>
          <cell r="AK45">
            <v>2.88</v>
          </cell>
          <cell r="AS45">
            <v>15.799999999999628</v>
          </cell>
        </row>
        <row r="46">
          <cell r="L46">
            <v>72.000000000000171</v>
          </cell>
          <cell r="T46">
            <v>59.1</v>
          </cell>
          <cell r="AK46">
            <v>3.36</v>
          </cell>
          <cell r="AS46">
            <v>9.8000000000005372</v>
          </cell>
        </row>
        <row r="47">
          <cell r="L47">
            <v>65.999999999998806</v>
          </cell>
          <cell r="T47">
            <v>74.34</v>
          </cell>
          <cell r="AK47">
            <v>3.12</v>
          </cell>
          <cell r="AS47">
            <v>28.799999999999315</v>
          </cell>
        </row>
        <row r="48">
          <cell r="L48">
            <v>84.000000000001194</v>
          </cell>
          <cell r="T48">
            <v>60.059999999999995</v>
          </cell>
          <cell r="AK48">
            <v>2.88</v>
          </cell>
          <cell r="AS48">
            <v>42.000000000000099</v>
          </cell>
        </row>
        <row r="49">
          <cell r="L49">
            <v>65.999999999998806</v>
          </cell>
          <cell r="T49">
            <v>59.94</v>
          </cell>
          <cell r="AK49">
            <v>3.12</v>
          </cell>
          <cell r="AS49">
            <v>58.000000000000398</v>
          </cell>
        </row>
        <row r="50">
          <cell r="L50">
            <v>84.000000000001194</v>
          </cell>
          <cell r="T50">
            <v>98.22</v>
          </cell>
          <cell r="AK50">
            <v>2.88</v>
          </cell>
          <cell r="AS50">
            <v>58.000000000000185</v>
          </cell>
        </row>
        <row r="51">
          <cell r="L51">
            <v>119.99999999999915</v>
          </cell>
          <cell r="T51">
            <v>107.58000000000001</v>
          </cell>
          <cell r="AK51">
            <v>2.88</v>
          </cell>
          <cell r="AS51">
            <v>53.999999999999631</v>
          </cell>
        </row>
        <row r="52">
          <cell r="L52">
            <v>78.000000000000256</v>
          </cell>
          <cell r="T52">
            <v>122.22</v>
          </cell>
          <cell r="AK52">
            <v>2.88</v>
          </cell>
          <cell r="AS52">
            <v>59.999999999999929</v>
          </cell>
        </row>
        <row r="53">
          <cell r="L53">
            <v>107.9999999999994</v>
          </cell>
          <cell r="T53">
            <v>124.29</v>
          </cell>
          <cell r="AK53">
            <v>2.88</v>
          </cell>
          <cell r="AS53">
            <v>59.999999999999929</v>
          </cell>
        </row>
        <row r="54">
          <cell r="L54">
            <v>83.999999999999915</v>
          </cell>
          <cell r="T54">
            <v>118.38000000000001</v>
          </cell>
          <cell r="AK54">
            <v>2.88</v>
          </cell>
          <cell r="AS54">
            <v>43.999999999999986</v>
          </cell>
        </row>
        <row r="55">
          <cell r="L55">
            <v>96.000000000001364</v>
          </cell>
          <cell r="T55">
            <v>112.14</v>
          </cell>
          <cell r="AK55">
            <v>2.88</v>
          </cell>
          <cell r="AS55">
            <v>66.000000000000014</v>
          </cell>
        </row>
        <row r="56">
          <cell r="L56">
            <v>83.999999999998636</v>
          </cell>
          <cell r="T56">
            <v>105.33</v>
          </cell>
          <cell r="AK56">
            <v>2.64</v>
          </cell>
          <cell r="AS56">
            <v>50.000000000000071</v>
          </cell>
        </row>
        <row r="57">
          <cell r="L57">
            <v>72.00000000000145</v>
          </cell>
          <cell r="T57">
            <v>124.38000000000001</v>
          </cell>
          <cell r="AK57">
            <v>2.88</v>
          </cell>
          <cell r="AS57">
            <v>56.000000000000156</v>
          </cell>
        </row>
        <row r="58">
          <cell r="L58">
            <v>41.999999999998465</v>
          </cell>
          <cell r="T58">
            <v>116.7</v>
          </cell>
          <cell r="AK58">
            <v>2.88</v>
          </cell>
          <cell r="AS58">
            <v>47.999999999999758</v>
          </cell>
        </row>
        <row r="59">
          <cell r="L59">
            <v>54.000000000001194</v>
          </cell>
          <cell r="T59">
            <v>100.5</v>
          </cell>
          <cell r="AK59">
            <v>2.88</v>
          </cell>
          <cell r="AS59">
            <v>41.999999999999886</v>
          </cell>
        </row>
        <row r="60">
          <cell r="L60">
            <v>53.999999999999915</v>
          </cell>
          <cell r="T60">
            <v>77.490000000000009</v>
          </cell>
          <cell r="AK60">
            <v>2.88</v>
          </cell>
          <cell r="AS60">
            <v>32.000000000000455</v>
          </cell>
        </row>
        <row r="61">
          <cell r="L61">
            <v>53.999999999999488</v>
          </cell>
          <cell r="T61">
            <v>67.260000000000005</v>
          </cell>
          <cell r="AK61">
            <v>2.88</v>
          </cell>
          <cell r="AS61">
            <v>35.999999999999588</v>
          </cell>
        </row>
        <row r="62">
          <cell r="L62">
            <v>36.000000000000512</v>
          </cell>
          <cell r="T62">
            <v>62.46</v>
          </cell>
          <cell r="AK62">
            <v>2.88</v>
          </cell>
          <cell r="AS62">
            <v>32.000000000000455</v>
          </cell>
        </row>
        <row r="63">
          <cell r="L63">
            <v>36.000000000000085</v>
          </cell>
          <cell r="T63">
            <v>62.699999999999996</v>
          </cell>
          <cell r="AK63">
            <v>2.88</v>
          </cell>
          <cell r="AS63">
            <v>31.999999999999815</v>
          </cell>
        </row>
        <row r="64">
          <cell r="L64">
            <v>41.999999999999744</v>
          </cell>
          <cell r="T64">
            <v>59.94</v>
          </cell>
          <cell r="AK64">
            <v>3.12</v>
          </cell>
          <cell r="AS64">
            <v>26.19999999999969</v>
          </cell>
        </row>
        <row r="65">
          <cell r="L65">
            <v>36.000000000000512</v>
          </cell>
          <cell r="T65">
            <v>55.26</v>
          </cell>
          <cell r="AK65">
            <v>2.88</v>
          </cell>
          <cell r="AS65">
            <v>22.600000000000549</v>
          </cell>
        </row>
      </sheetData>
      <sheetData sheetId="3"/>
      <sheetData sheetId="4">
        <row r="8">
          <cell r="G8">
            <v>81.790000000000006</v>
          </cell>
        </row>
        <row r="9">
          <cell r="G9">
            <v>83.570000000000007</v>
          </cell>
        </row>
        <row r="10">
          <cell r="G10">
            <v>86.27000000000001</v>
          </cell>
        </row>
        <row r="11">
          <cell r="G11">
            <v>81.13</v>
          </cell>
        </row>
        <row r="12">
          <cell r="G12">
            <v>77.070000000000007</v>
          </cell>
        </row>
        <row r="13">
          <cell r="G13">
            <v>78.73</v>
          </cell>
        </row>
        <row r="14">
          <cell r="G14">
            <v>83.070000000000007</v>
          </cell>
        </row>
        <row r="15">
          <cell r="G15">
            <v>77.25</v>
          </cell>
        </row>
        <row r="16">
          <cell r="G16">
            <v>92.410000000000011</v>
          </cell>
        </row>
        <row r="17">
          <cell r="G17">
            <v>99.86</v>
          </cell>
        </row>
        <row r="18">
          <cell r="G18">
            <v>97.570000000000007</v>
          </cell>
        </row>
        <row r="19">
          <cell r="G19">
            <v>112.19000000000001</v>
          </cell>
        </row>
        <row r="20">
          <cell r="G20">
            <v>111.52</v>
          </cell>
        </row>
        <row r="21">
          <cell r="G21">
            <v>101.35</v>
          </cell>
        </row>
        <row r="22">
          <cell r="G22">
            <v>93.73</v>
          </cell>
        </row>
        <row r="23">
          <cell r="G23">
            <v>91.469999999999985</v>
          </cell>
        </row>
        <row r="24">
          <cell r="G24">
            <v>84.47</v>
          </cell>
        </row>
        <row r="25">
          <cell r="G25">
            <v>76.63000000000001</v>
          </cell>
        </row>
        <row r="26">
          <cell r="G26">
            <v>76.489999999999995</v>
          </cell>
        </row>
        <row r="27">
          <cell r="G27">
            <v>80.91</v>
          </cell>
        </row>
        <row r="28">
          <cell r="G28">
            <v>79.73</v>
          </cell>
        </row>
        <row r="29">
          <cell r="G29">
            <v>70.610000000000014</v>
          </cell>
        </row>
        <row r="30">
          <cell r="G30">
            <v>67.960000000000008</v>
          </cell>
        </row>
        <row r="31">
          <cell r="G31">
            <v>68.64</v>
          </cell>
        </row>
      </sheetData>
      <sheetData sheetId="5">
        <row r="40">
          <cell r="F40">
            <v>223.04</v>
          </cell>
          <cell r="M40">
            <v>392.08000000000004</v>
          </cell>
        </row>
        <row r="41">
          <cell r="F41">
            <v>213.43</v>
          </cell>
          <cell r="M41">
            <v>397.69000000000005</v>
          </cell>
        </row>
        <row r="42">
          <cell r="F42">
            <v>214.87</v>
          </cell>
          <cell r="M42">
            <v>371.75000000000006</v>
          </cell>
        </row>
        <row r="43">
          <cell r="F43">
            <v>207.15</v>
          </cell>
          <cell r="M43">
            <v>360.79999999999995</v>
          </cell>
        </row>
        <row r="44">
          <cell r="F44">
            <v>210.15</v>
          </cell>
          <cell r="M44">
            <v>367.03</v>
          </cell>
        </row>
        <row r="45">
          <cell r="F45">
            <v>202.98000000000002</v>
          </cell>
          <cell r="M45">
            <v>358.74000000000007</v>
          </cell>
        </row>
        <row r="46">
          <cell r="F46">
            <v>213.81</v>
          </cell>
          <cell r="M46">
            <v>356.81</v>
          </cell>
        </row>
        <row r="47">
          <cell r="F47">
            <v>271.63</v>
          </cell>
          <cell r="M47">
            <v>362.68</v>
          </cell>
        </row>
        <row r="48">
          <cell r="F48">
            <v>250.98999999999998</v>
          </cell>
          <cell r="M48">
            <v>397.96</v>
          </cell>
        </row>
        <row r="49">
          <cell r="F49">
            <v>234</v>
          </cell>
          <cell r="M49">
            <v>410.29999999999995</v>
          </cell>
        </row>
        <row r="50">
          <cell r="F50">
            <v>253.65</v>
          </cell>
          <cell r="M50">
            <v>408.16999999999996</v>
          </cell>
        </row>
        <row r="51">
          <cell r="F51">
            <v>287.2</v>
          </cell>
          <cell r="M51">
            <v>417.96999999999997</v>
          </cell>
        </row>
        <row r="52">
          <cell r="F52">
            <v>310.27</v>
          </cell>
          <cell r="M52">
            <v>409.65</v>
          </cell>
        </row>
        <row r="53">
          <cell r="F53">
            <v>290.13</v>
          </cell>
          <cell r="M53">
            <v>408.04000000000008</v>
          </cell>
        </row>
        <row r="54">
          <cell r="F54">
            <v>263.83</v>
          </cell>
          <cell r="M54">
            <v>403.15999999999997</v>
          </cell>
        </row>
        <row r="55">
          <cell r="F55">
            <v>250.32</v>
          </cell>
          <cell r="M55">
            <v>385.87</v>
          </cell>
        </row>
        <row r="56">
          <cell r="F56">
            <v>232.65</v>
          </cell>
          <cell r="M56">
            <v>383.51</v>
          </cell>
        </row>
        <row r="57">
          <cell r="F57">
            <v>265.13</v>
          </cell>
          <cell r="M57">
            <v>369.98</v>
          </cell>
        </row>
        <row r="58">
          <cell r="F58">
            <v>252.05</v>
          </cell>
          <cell r="M58">
            <v>361.61</v>
          </cell>
        </row>
        <row r="59">
          <cell r="F59">
            <v>240.12</v>
          </cell>
          <cell r="M59">
            <v>347.41999999999996</v>
          </cell>
        </row>
        <row r="60">
          <cell r="F60">
            <v>228.79999999999998</v>
          </cell>
          <cell r="M60">
            <v>348.28000000000003</v>
          </cell>
        </row>
        <row r="61">
          <cell r="F61">
            <v>217.79999999999998</v>
          </cell>
          <cell r="M61">
            <v>341.91</v>
          </cell>
        </row>
        <row r="62">
          <cell r="F62">
            <v>213.93</v>
          </cell>
          <cell r="M62">
            <v>339.43000000000006</v>
          </cell>
        </row>
        <row r="63">
          <cell r="F63">
            <v>192.01000000000002</v>
          </cell>
          <cell r="M63">
            <v>356.62000000000006</v>
          </cell>
        </row>
      </sheetData>
      <sheetData sheetId="6">
        <row r="7">
          <cell r="G7">
            <v>2064</v>
          </cell>
          <cell r="L7">
            <v>2680.08</v>
          </cell>
          <cell r="M7">
            <v>113.76</v>
          </cell>
          <cell r="N7">
            <v>94.8</v>
          </cell>
          <cell r="R7">
            <v>592.79999999999995</v>
          </cell>
          <cell r="X7">
            <v>1495.6800000000003</v>
          </cell>
        </row>
        <row r="8">
          <cell r="G8">
            <v>2016</v>
          </cell>
          <cell r="L8">
            <v>2605.44</v>
          </cell>
          <cell r="M8">
            <v>114.72</v>
          </cell>
          <cell r="N8">
            <v>93.6</v>
          </cell>
          <cell r="R8">
            <v>566.4</v>
          </cell>
          <cell r="X8">
            <v>1487.52</v>
          </cell>
        </row>
        <row r="9">
          <cell r="G9">
            <v>2030.3999999999999</v>
          </cell>
          <cell r="L9">
            <v>2535.12</v>
          </cell>
          <cell r="M9">
            <v>116.64</v>
          </cell>
          <cell r="N9">
            <v>90</v>
          </cell>
          <cell r="R9">
            <v>579.6</v>
          </cell>
          <cell r="X9">
            <v>1523.28</v>
          </cell>
        </row>
        <row r="10">
          <cell r="G10">
            <v>2035.2</v>
          </cell>
          <cell r="L10">
            <v>2546.88</v>
          </cell>
          <cell r="M10">
            <v>112.8</v>
          </cell>
          <cell r="N10">
            <v>95.04</v>
          </cell>
          <cell r="R10">
            <v>595.20000000000005</v>
          </cell>
          <cell r="X10">
            <v>1538.8799999999999</v>
          </cell>
        </row>
        <row r="11">
          <cell r="G11">
            <v>2066.3999999999996</v>
          </cell>
          <cell r="L11">
            <v>2496.96</v>
          </cell>
          <cell r="M11">
            <v>108</v>
          </cell>
          <cell r="N11">
            <v>94.08</v>
          </cell>
          <cell r="R11">
            <v>643.20000000000005</v>
          </cell>
          <cell r="X11">
            <v>1511.76</v>
          </cell>
        </row>
        <row r="12">
          <cell r="G12">
            <v>2025.6</v>
          </cell>
          <cell r="L12">
            <v>2348.6400000000003</v>
          </cell>
          <cell r="M12">
            <v>109.44</v>
          </cell>
          <cell r="N12">
            <v>93.6</v>
          </cell>
          <cell r="R12">
            <v>630</v>
          </cell>
          <cell r="X12">
            <v>1454.4</v>
          </cell>
        </row>
        <row r="13">
          <cell r="G13">
            <v>2103.6</v>
          </cell>
          <cell r="L13">
            <v>2261.2800000000002</v>
          </cell>
          <cell r="M13">
            <v>113.52</v>
          </cell>
          <cell r="N13">
            <v>90</v>
          </cell>
          <cell r="R13">
            <v>622.79999999999995</v>
          </cell>
          <cell r="X13">
            <v>1215.1199999999999</v>
          </cell>
        </row>
        <row r="14">
          <cell r="G14">
            <v>2724</v>
          </cell>
          <cell r="L14">
            <v>2641.92</v>
          </cell>
          <cell r="M14">
            <v>108</v>
          </cell>
          <cell r="N14">
            <v>90</v>
          </cell>
          <cell r="R14">
            <v>717.6</v>
          </cell>
          <cell r="X14">
            <v>1228.3200000000002</v>
          </cell>
        </row>
        <row r="15">
          <cell r="G15">
            <v>3157.2</v>
          </cell>
          <cell r="L15">
            <v>2894.3999999999996</v>
          </cell>
          <cell r="M15">
            <v>125.76</v>
          </cell>
          <cell r="N15">
            <v>103.44</v>
          </cell>
          <cell r="R15">
            <v>769.2</v>
          </cell>
          <cell r="X15">
            <v>1392</v>
          </cell>
        </row>
        <row r="16">
          <cell r="G16">
            <v>3442.8</v>
          </cell>
          <cell r="L16">
            <v>2970</v>
          </cell>
          <cell r="M16">
            <v>146.16</v>
          </cell>
          <cell r="N16">
            <v>104.88</v>
          </cell>
          <cell r="R16">
            <v>837.6</v>
          </cell>
          <cell r="X16">
            <v>1404.5139999999999</v>
          </cell>
        </row>
        <row r="17">
          <cell r="G17">
            <v>3471.6000000000004</v>
          </cell>
          <cell r="L17">
            <v>3085.2</v>
          </cell>
          <cell r="M17">
            <v>150</v>
          </cell>
          <cell r="N17">
            <v>84.24</v>
          </cell>
          <cell r="R17">
            <v>826.80000000000007</v>
          </cell>
          <cell r="X17">
            <v>1361.04</v>
          </cell>
        </row>
        <row r="18">
          <cell r="G18">
            <v>3502.8</v>
          </cell>
          <cell r="L18">
            <v>3078.96</v>
          </cell>
          <cell r="M18">
            <v>162.24</v>
          </cell>
          <cell r="N18">
            <v>111.84</v>
          </cell>
          <cell r="R18">
            <v>828</v>
          </cell>
          <cell r="X18">
            <v>1347.12</v>
          </cell>
        </row>
        <row r="19">
          <cell r="G19">
            <v>3418.8</v>
          </cell>
          <cell r="L19">
            <v>3069.3599999999997</v>
          </cell>
          <cell r="M19">
            <v>150.72</v>
          </cell>
          <cell r="N19">
            <v>119.76</v>
          </cell>
          <cell r="R19">
            <v>772.80000000000007</v>
          </cell>
          <cell r="X19">
            <v>1320.9599999999998</v>
          </cell>
        </row>
        <row r="20">
          <cell r="G20">
            <v>3165.6000000000004</v>
          </cell>
          <cell r="L20">
            <v>3264.96</v>
          </cell>
          <cell r="M20">
            <v>181.68</v>
          </cell>
          <cell r="N20">
            <v>84.72</v>
          </cell>
          <cell r="R20">
            <v>778.8</v>
          </cell>
          <cell r="X20">
            <v>1501.92</v>
          </cell>
        </row>
        <row r="21">
          <cell r="G21">
            <v>3108</v>
          </cell>
          <cell r="L21">
            <v>3226.08</v>
          </cell>
          <cell r="M21">
            <v>146.88</v>
          </cell>
          <cell r="N21">
            <v>86.64</v>
          </cell>
          <cell r="R21">
            <v>801.59999999999991</v>
          </cell>
          <cell r="X21">
            <v>1476.2399999999998</v>
          </cell>
        </row>
        <row r="22">
          <cell r="G22">
            <v>3102</v>
          </cell>
          <cell r="L22">
            <v>3059.04</v>
          </cell>
          <cell r="M22">
            <v>138.96</v>
          </cell>
          <cell r="N22">
            <v>96.48</v>
          </cell>
          <cell r="R22">
            <v>804</v>
          </cell>
          <cell r="X22">
            <v>1424.16</v>
          </cell>
        </row>
        <row r="23">
          <cell r="G23">
            <v>2907.6</v>
          </cell>
          <cell r="L23">
            <v>2944.8</v>
          </cell>
          <cell r="M23">
            <v>134.88</v>
          </cell>
          <cell r="N23">
            <v>78.48</v>
          </cell>
          <cell r="R23">
            <v>747.6</v>
          </cell>
          <cell r="X23">
            <v>1346.1599999999999</v>
          </cell>
        </row>
        <row r="24">
          <cell r="G24">
            <v>2594.4</v>
          </cell>
          <cell r="L24">
            <v>3426</v>
          </cell>
          <cell r="M24">
            <v>120.72</v>
          </cell>
          <cell r="N24">
            <v>65.28</v>
          </cell>
          <cell r="R24">
            <v>660</v>
          </cell>
          <cell r="X24">
            <v>1674.4799999999998</v>
          </cell>
        </row>
        <row r="25">
          <cell r="G25">
            <v>2522.3999999999996</v>
          </cell>
          <cell r="L25">
            <v>3287.04</v>
          </cell>
          <cell r="M25">
            <v>116.4</v>
          </cell>
          <cell r="N25">
            <v>71.52</v>
          </cell>
          <cell r="R25">
            <v>643.20000000000005</v>
          </cell>
          <cell r="X25">
            <v>1658.3999999999999</v>
          </cell>
        </row>
        <row r="26">
          <cell r="G26">
            <v>2302.8000000000002</v>
          </cell>
          <cell r="L26">
            <v>2692.56</v>
          </cell>
          <cell r="M26">
            <v>113.04</v>
          </cell>
          <cell r="N26">
            <v>84.48</v>
          </cell>
          <cell r="R26">
            <v>507.6</v>
          </cell>
          <cell r="X26">
            <v>1571.04</v>
          </cell>
        </row>
        <row r="27">
          <cell r="G27">
            <v>2332.8000000000002</v>
          </cell>
          <cell r="L27">
            <v>2271.6</v>
          </cell>
          <cell r="M27">
            <v>110.16</v>
          </cell>
          <cell r="N27">
            <v>84</v>
          </cell>
          <cell r="R27">
            <v>613.20000000000005</v>
          </cell>
          <cell r="X27">
            <v>1215.3599999999999</v>
          </cell>
        </row>
        <row r="28">
          <cell r="G28">
            <v>2261.3999999999996</v>
          </cell>
          <cell r="L28">
            <v>2187.84</v>
          </cell>
          <cell r="M28">
            <v>100.56</v>
          </cell>
          <cell r="N28">
            <v>81.12</v>
          </cell>
          <cell r="R28">
            <v>602.40000000000009</v>
          </cell>
          <cell r="X28">
            <v>1102.08</v>
          </cell>
        </row>
        <row r="29">
          <cell r="G29">
            <v>2206.8000000000002</v>
          </cell>
          <cell r="L29">
            <v>2241.3599999999997</v>
          </cell>
          <cell r="M29">
            <v>98.16</v>
          </cell>
          <cell r="N29">
            <v>82.8</v>
          </cell>
          <cell r="R29">
            <v>78.400000000000006</v>
          </cell>
          <cell r="X29">
            <v>1128.24</v>
          </cell>
        </row>
        <row r="30">
          <cell r="G30">
            <v>2091.6</v>
          </cell>
          <cell r="L30">
            <v>2169.36</v>
          </cell>
          <cell r="M30">
            <v>99.12</v>
          </cell>
          <cell r="N30">
            <v>86.64</v>
          </cell>
          <cell r="R30">
            <v>553</v>
          </cell>
          <cell r="X30">
            <v>1126.56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5"/>
  <sheetViews>
    <sheetView view="pageBreakPreview" topLeftCell="A7" zoomScale="90" zoomScaleNormal="60" zoomScaleSheetLayoutView="90" workbookViewId="0">
      <selection activeCell="I37" sqref="I37"/>
    </sheetView>
  </sheetViews>
  <sheetFormatPr defaultRowHeight="12.75" x14ac:dyDescent="0.2"/>
  <cols>
    <col min="1" max="1" width="26.7109375" style="153" customWidth="1"/>
    <col min="2" max="2" width="7.28515625" style="153" customWidth="1"/>
    <col min="3" max="3" width="10.140625" style="153" customWidth="1"/>
    <col min="4" max="5" width="8.42578125" style="153" customWidth="1"/>
    <col min="6" max="6" width="8" style="153" customWidth="1"/>
    <col min="7" max="7" width="6.5703125" style="153" customWidth="1"/>
    <col min="8" max="8" width="8.140625" style="153" customWidth="1"/>
    <col min="9" max="9" width="8.28515625" style="153" customWidth="1"/>
    <col min="10" max="10" width="7.7109375" style="153" customWidth="1"/>
    <col min="11" max="11" width="8" style="153" customWidth="1"/>
    <col min="12" max="12" width="7.7109375" style="153" customWidth="1"/>
    <col min="13" max="13" width="8" style="153" customWidth="1"/>
    <col min="14" max="14" width="8.85546875" style="153" customWidth="1"/>
    <col min="15" max="15" width="7.7109375" style="153" customWidth="1"/>
    <col min="16" max="16" width="8.42578125" style="153" customWidth="1"/>
    <col min="17" max="17" width="8.85546875" style="153" customWidth="1"/>
    <col min="18" max="18" width="7.7109375" style="153" customWidth="1"/>
    <col min="19" max="19" width="8.42578125" style="153" customWidth="1"/>
    <col min="20" max="20" width="7.42578125" style="153" customWidth="1"/>
    <col min="21" max="21" width="7.7109375" style="153" customWidth="1"/>
    <col min="22" max="22" width="7.42578125" style="153" customWidth="1"/>
    <col min="23" max="23" width="8.28515625" style="153" customWidth="1"/>
    <col min="24" max="24" width="7.42578125" style="153" customWidth="1"/>
    <col min="25" max="25" width="7.85546875" style="153" customWidth="1"/>
    <col min="26" max="26" width="8.5703125" style="153" customWidth="1"/>
    <col min="27" max="27" width="9.5703125" style="153" bestFit="1" customWidth="1"/>
    <col min="28" max="28" width="10" style="153" customWidth="1"/>
    <col min="29" max="29" width="10" style="153" hidden="1" customWidth="1"/>
    <col min="30" max="30" width="8.140625" style="153" customWidth="1"/>
    <col min="31" max="256" width="9.140625" style="153"/>
    <col min="257" max="257" width="26.7109375" style="153" customWidth="1"/>
    <col min="258" max="258" width="7.28515625" style="153" customWidth="1"/>
    <col min="259" max="259" width="10.140625" style="153" customWidth="1"/>
    <col min="260" max="261" width="8.42578125" style="153" customWidth="1"/>
    <col min="262" max="262" width="8" style="153" customWidth="1"/>
    <col min="263" max="263" width="6.5703125" style="153" customWidth="1"/>
    <col min="264" max="264" width="8.140625" style="153" customWidth="1"/>
    <col min="265" max="265" width="8.28515625" style="153" customWidth="1"/>
    <col min="266" max="266" width="7.7109375" style="153" customWidth="1"/>
    <col min="267" max="267" width="8" style="153" customWidth="1"/>
    <col min="268" max="268" width="7.7109375" style="153" customWidth="1"/>
    <col min="269" max="269" width="8" style="153" customWidth="1"/>
    <col min="270" max="270" width="8.85546875" style="153" customWidth="1"/>
    <col min="271" max="271" width="7.7109375" style="153" customWidth="1"/>
    <col min="272" max="272" width="8.42578125" style="153" customWidth="1"/>
    <col min="273" max="273" width="8.85546875" style="153" customWidth="1"/>
    <col min="274" max="274" width="7.7109375" style="153" customWidth="1"/>
    <col min="275" max="275" width="8.42578125" style="153" customWidth="1"/>
    <col min="276" max="276" width="7.42578125" style="153" customWidth="1"/>
    <col min="277" max="277" width="7.7109375" style="153" customWidth="1"/>
    <col min="278" max="278" width="7.42578125" style="153" customWidth="1"/>
    <col min="279" max="279" width="8.28515625" style="153" customWidth="1"/>
    <col min="280" max="280" width="7.42578125" style="153" customWidth="1"/>
    <col min="281" max="281" width="7.85546875" style="153" customWidth="1"/>
    <col min="282" max="282" width="8.5703125" style="153" customWidth="1"/>
    <col min="283" max="283" width="9.5703125" style="153" bestFit="1" customWidth="1"/>
    <col min="284" max="284" width="10" style="153" customWidth="1"/>
    <col min="285" max="285" width="0" style="153" hidden="1" customWidth="1"/>
    <col min="286" max="286" width="8.140625" style="153" customWidth="1"/>
    <col min="287" max="512" width="9.140625" style="153"/>
    <col min="513" max="513" width="26.7109375" style="153" customWidth="1"/>
    <col min="514" max="514" width="7.28515625" style="153" customWidth="1"/>
    <col min="515" max="515" width="10.140625" style="153" customWidth="1"/>
    <col min="516" max="517" width="8.42578125" style="153" customWidth="1"/>
    <col min="518" max="518" width="8" style="153" customWidth="1"/>
    <col min="519" max="519" width="6.5703125" style="153" customWidth="1"/>
    <col min="520" max="520" width="8.140625" style="153" customWidth="1"/>
    <col min="521" max="521" width="8.28515625" style="153" customWidth="1"/>
    <col min="522" max="522" width="7.7109375" style="153" customWidth="1"/>
    <col min="523" max="523" width="8" style="153" customWidth="1"/>
    <col min="524" max="524" width="7.7109375" style="153" customWidth="1"/>
    <col min="525" max="525" width="8" style="153" customWidth="1"/>
    <col min="526" max="526" width="8.85546875" style="153" customWidth="1"/>
    <col min="527" max="527" width="7.7109375" style="153" customWidth="1"/>
    <col min="528" max="528" width="8.42578125" style="153" customWidth="1"/>
    <col min="529" max="529" width="8.85546875" style="153" customWidth="1"/>
    <col min="530" max="530" width="7.7109375" style="153" customWidth="1"/>
    <col min="531" max="531" width="8.42578125" style="153" customWidth="1"/>
    <col min="532" max="532" width="7.42578125" style="153" customWidth="1"/>
    <col min="533" max="533" width="7.7109375" style="153" customWidth="1"/>
    <col min="534" max="534" width="7.42578125" style="153" customWidth="1"/>
    <col min="535" max="535" width="8.28515625" style="153" customWidth="1"/>
    <col min="536" max="536" width="7.42578125" style="153" customWidth="1"/>
    <col min="537" max="537" width="7.85546875" style="153" customWidth="1"/>
    <col min="538" max="538" width="8.5703125" style="153" customWidth="1"/>
    <col min="539" max="539" width="9.5703125" style="153" bestFit="1" customWidth="1"/>
    <col min="540" max="540" width="10" style="153" customWidth="1"/>
    <col min="541" max="541" width="0" style="153" hidden="1" customWidth="1"/>
    <col min="542" max="542" width="8.140625" style="153" customWidth="1"/>
    <col min="543" max="768" width="9.140625" style="153"/>
    <col min="769" max="769" width="26.7109375" style="153" customWidth="1"/>
    <col min="770" max="770" width="7.28515625" style="153" customWidth="1"/>
    <col min="771" max="771" width="10.140625" style="153" customWidth="1"/>
    <col min="772" max="773" width="8.42578125" style="153" customWidth="1"/>
    <col min="774" max="774" width="8" style="153" customWidth="1"/>
    <col min="775" max="775" width="6.5703125" style="153" customWidth="1"/>
    <col min="776" max="776" width="8.140625" style="153" customWidth="1"/>
    <col min="777" max="777" width="8.28515625" style="153" customWidth="1"/>
    <col min="778" max="778" width="7.7109375" style="153" customWidth="1"/>
    <col min="779" max="779" width="8" style="153" customWidth="1"/>
    <col min="780" max="780" width="7.7109375" style="153" customWidth="1"/>
    <col min="781" max="781" width="8" style="153" customWidth="1"/>
    <col min="782" max="782" width="8.85546875" style="153" customWidth="1"/>
    <col min="783" max="783" width="7.7109375" style="153" customWidth="1"/>
    <col min="784" max="784" width="8.42578125" style="153" customWidth="1"/>
    <col min="785" max="785" width="8.85546875" style="153" customWidth="1"/>
    <col min="786" max="786" width="7.7109375" style="153" customWidth="1"/>
    <col min="787" max="787" width="8.42578125" style="153" customWidth="1"/>
    <col min="788" max="788" width="7.42578125" style="153" customWidth="1"/>
    <col min="789" max="789" width="7.7109375" style="153" customWidth="1"/>
    <col min="790" max="790" width="7.42578125" style="153" customWidth="1"/>
    <col min="791" max="791" width="8.28515625" style="153" customWidth="1"/>
    <col min="792" max="792" width="7.42578125" style="153" customWidth="1"/>
    <col min="793" max="793" width="7.85546875" style="153" customWidth="1"/>
    <col min="794" max="794" width="8.5703125" style="153" customWidth="1"/>
    <col min="795" max="795" width="9.5703125" style="153" bestFit="1" customWidth="1"/>
    <col min="796" max="796" width="10" style="153" customWidth="1"/>
    <col min="797" max="797" width="0" style="153" hidden="1" customWidth="1"/>
    <col min="798" max="798" width="8.140625" style="153" customWidth="1"/>
    <col min="799" max="1024" width="9.140625" style="153"/>
    <col min="1025" max="1025" width="26.7109375" style="153" customWidth="1"/>
    <col min="1026" max="1026" width="7.28515625" style="153" customWidth="1"/>
    <col min="1027" max="1027" width="10.140625" style="153" customWidth="1"/>
    <col min="1028" max="1029" width="8.42578125" style="153" customWidth="1"/>
    <col min="1030" max="1030" width="8" style="153" customWidth="1"/>
    <col min="1031" max="1031" width="6.5703125" style="153" customWidth="1"/>
    <col min="1032" max="1032" width="8.140625" style="153" customWidth="1"/>
    <col min="1033" max="1033" width="8.28515625" style="153" customWidth="1"/>
    <col min="1034" max="1034" width="7.7109375" style="153" customWidth="1"/>
    <col min="1035" max="1035" width="8" style="153" customWidth="1"/>
    <col min="1036" max="1036" width="7.7109375" style="153" customWidth="1"/>
    <col min="1037" max="1037" width="8" style="153" customWidth="1"/>
    <col min="1038" max="1038" width="8.85546875" style="153" customWidth="1"/>
    <col min="1039" max="1039" width="7.7109375" style="153" customWidth="1"/>
    <col min="1040" max="1040" width="8.42578125" style="153" customWidth="1"/>
    <col min="1041" max="1041" width="8.85546875" style="153" customWidth="1"/>
    <col min="1042" max="1042" width="7.7109375" style="153" customWidth="1"/>
    <col min="1043" max="1043" width="8.42578125" style="153" customWidth="1"/>
    <col min="1044" max="1044" width="7.42578125" style="153" customWidth="1"/>
    <col min="1045" max="1045" width="7.7109375" style="153" customWidth="1"/>
    <col min="1046" max="1046" width="7.42578125" style="153" customWidth="1"/>
    <col min="1047" max="1047" width="8.28515625" style="153" customWidth="1"/>
    <col min="1048" max="1048" width="7.42578125" style="153" customWidth="1"/>
    <col min="1049" max="1049" width="7.85546875" style="153" customWidth="1"/>
    <col min="1050" max="1050" width="8.5703125" style="153" customWidth="1"/>
    <col min="1051" max="1051" width="9.5703125" style="153" bestFit="1" customWidth="1"/>
    <col min="1052" max="1052" width="10" style="153" customWidth="1"/>
    <col min="1053" max="1053" width="0" style="153" hidden="1" customWidth="1"/>
    <col min="1054" max="1054" width="8.140625" style="153" customWidth="1"/>
    <col min="1055" max="1280" width="9.140625" style="153"/>
    <col min="1281" max="1281" width="26.7109375" style="153" customWidth="1"/>
    <col min="1282" max="1282" width="7.28515625" style="153" customWidth="1"/>
    <col min="1283" max="1283" width="10.140625" style="153" customWidth="1"/>
    <col min="1284" max="1285" width="8.42578125" style="153" customWidth="1"/>
    <col min="1286" max="1286" width="8" style="153" customWidth="1"/>
    <col min="1287" max="1287" width="6.5703125" style="153" customWidth="1"/>
    <col min="1288" max="1288" width="8.140625" style="153" customWidth="1"/>
    <col min="1289" max="1289" width="8.28515625" style="153" customWidth="1"/>
    <col min="1290" max="1290" width="7.7109375" style="153" customWidth="1"/>
    <col min="1291" max="1291" width="8" style="153" customWidth="1"/>
    <col min="1292" max="1292" width="7.7109375" style="153" customWidth="1"/>
    <col min="1293" max="1293" width="8" style="153" customWidth="1"/>
    <col min="1294" max="1294" width="8.85546875" style="153" customWidth="1"/>
    <col min="1295" max="1295" width="7.7109375" style="153" customWidth="1"/>
    <col min="1296" max="1296" width="8.42578125" style="153" customWidth="1"/>
    <col min="1297" max="1297" width="8.85546875" style="153" customWidth="1"/>
    <col min="1298" max="1298" width="7.7109375" style="153" customWidth="1"/>
    <col min="1299" max="1299" width="8.42578125" style="153" customWidth="1"/>
    <col min="1300" max="1300" width="7.42578125" style="153" customWidth="1"/>
    <col min="1301" max="1301" width="7.7109375" style="153" customWidth="1"/>
    <col min="1302" max="1302" width="7.42578125" style="153" customWidth="1"/>
    <col min="1303" max="1303" width="8.28515625" style="153" customWidth="1"/>
    <col min="1304" max="1304" width="7.42578125" style="153" customWidth="1"/>
    <col min="1305" max="1305" width="7.85546875" style="153" customWidth="1"/>
    <col min="1306" max="1306" width="8.5703125" style="153" customWidth="1"/>
    <col min="1307" max="1307" width="9.5703125" style="153" bestFit="1" customWidth="1"/>
    <col min="1308" max="1308" width="10" style="153" customWidth="1"/>
    <col min="1309" max="1309" width="0" style="153" hidden="1" customWidth="1"/>
    <col min="1310" max="1310" width="8.140625" style="153" customWidth="1"/>
    <col min="1311" max="1536" width="9.140625" style="153"/>
    <col min="1537" max="1537" width="26.7109375" style="153" customWidth="1"/>
    <col min="1538" max="1538" width="7.28515625" style="153" customWidth="1"/>
    <col min="1539" max="1539" width="10.140625" style="153" customWidth="1"/>
    <col min="1540" max="1541" width="8.42578125" style="153" customWidth="1"/>
    <col min="1542" max="1542" width="8" style="153" customWidth="1"/>
    <col min="1543" max="1543" width="6.5703125" style="153" customWidth="1"/>
    <col min="1544" max="1544" width="8.140625" style="153" customWidth="1"/>
    <col min="1545" max="1545" width="8.28515625" style="153" customWidth="1"/>
    <col min="1546" max="1546" width="7.7109375" style="153" customWidth="1"/>
    <col min="1547" max="1547" width="8" style="153" customWidth="1"/>
    <col min="1548" max="1548" width="7.7109375" style="153" customWidth="1"/>
    <col min="1549" max="1549" width="8" style="153" customWidth="1"/>
    <col min="1550" max="1550" width="8.85546875" style="153" customWidth="1"/>
    <col min="1551" max="1551" width="7.7109375" style="153" customWidth="1"/>
    <col min="1552" max="1552" width="8.42578125" style="153" customWidth="1"/>
    <col min="1553" max="1553" width="8.85546875" style="153" customWidth="1"/>
    <col min="1554" max="1554" width="7.7109375" style="153" customWidth="1"/>
    <col min="1555" max="1555" width="8.42578125" style="153" customWidth="1"/>
    <col min="1556" max="1556" width="7.42578125" style="153" customWidth="1"/>
    <col min="1557" max="1557" width="7.7109375" style="153" customWidth="1"/>
    <col min="1558" max="1558" width="7.42578125" style="153" customWidth="1"/>
    <col min="1559" max="1559" width="8.28515625" style="153" customWidth="1"/>
    <col min="1560" max="1560" width="7.42578125" style="153" customWidth="1"/>
    <col min="1561" max="1561" width="7.85546875" style="153" customWidth="1"/>
    <col min="1562" max="1562" width="8.5703125" style="153" customWidth="1"/>
    <col min="1563" max="1563" width="9.5703125" style="153" bestFit="1" customWidth="1"/>
    <col min="1564" max="1564" width="10" style="153" customWidth="1"/>
    <col min="1565" max="1565" width="0" style="153" hidden="1" customWidth="1"/>
    <col min="1566" max="1566" width="8.140625" style="153" customWidth="1"/>
    <col min="1567" max="1792" width="9.140625" style="153"/>
    <col min="1793" max="1793" width="26.7109375" style="153" customWidth="1"/>
    <col min="1794" max="1794" width="7.28515625" style="153" customWidth="1"/>
    <col min="1795" max="1795" width="10.140625" style="153" customWidth="1"/>
    <col min="1796" max="1797" width="8.42578125" style="153" customWidth="1"/>
    <col min="1798" max="1798" width="8" style="153" customWidth="1"/>
    <col min="1799" max="1799" width="6.5703125" style="153" customWidth="1"/>
    <col min="1800" max="1800" width="8.140625" style="153" customWidth="1"/>
    <col min="1801" max="1801" width="8.28515625" style="153" customWidth="1"/>
    <col min="1802" max="1802" width="7.7109375" style="153" customWidth="1"/>
    <col min="1803" max="1803" width="8" style="153" customWidth="1"/>
    <col min="1804" max="1804" width="7.7109375" style="153" customWidth="1"/>
    <col min="1805" max="1805" width="8" style="153" customWidth="1"/>
    <col min="1806" max="1806" width="8.85546875" style="153" customWidth="1"/>
    <col min="1807" max="1807" width="7.7109375" style="153" customWidth="1"/>
    <col min="1808" max="1808" width="8.42578125" style="153" customWidth="1"/>
    <col min="1809" max="1809" width="8.85546875" style="153" customWidth="1"/>
    <col min="1810" max="1810" width="7.7109375" style="153" customWidth="1"/>
    <col min="1811" max="1811" width="8.42578125" style="153" customWidth="1"/>
    <col min="1812" max="1812" width="7.42578125" style="153" customWidth="1"/>
    <col min="1813" max="1813" width="7.7109375" style="153" customWidth="1"/>
    <col min="1814" max="1814" width="7.42578125" style="153" customWidth="1"/>
    <col min="1815" max="1815" width="8.28515625" style="153" customWidth="1"/>
    <col min="1816" max="1816" width="7.42578125" style="153" customWidth="1"/>
    <col min="1817" max="1817" width="7.85546875" style="153" customWidth="1"/>
    <col min="1818" max="1818" width="8.5703125" style="153" customWidth="1"/>
    <col min="1819" max="1819" width="9.5703125" style="153" bestFit="1" customWidth="1"/>
    <col min="1820" max="1820" width="10" style="153" customWidth="1"/>
    <col min="1821" max="1821" width="0" style="153" hidden="1" customWidth="1"/>
    <col min="1822" max="1822" width="8.140625" style="153" customWidth="1"/>
    <col min="1823" max="2048" width="9.140625" style="153"/>
    <col min="2049" max="2049" width="26.7109375" style="153" customWidth="1"/>
    <col min="2050" max="2050" width="7.28515625" style="153" customWidth="1"/>
    <col min="2051" max="2051" width="10.140625" style="153" customWidth="1"/>
    <col min="2052" max="2053" width="8.42578125" style="153" customWidth="1"/>
    <col min="2054" max="2054" width="8" style="153" customWidth="1"/>
    <col min="2055" max="2055" width="6.5703125" style="153" customWidth="1"/>
    <col min="2056" max="2056" width="8.140625" style="153" customWidth="1"/>
    <col min="2057" max="2057" width="8.28515625" style="153" customWidth="1"/>
    <col min="2058" max="2058" width="7.7109375" style="153" customWidth="1"/>
    <col min="2059" max="2059" width="8" style="153" customWidth="1"/>
    <col min="2060" max="2060" width="7.7109375" style="153" customWidth="1"/>
    <col min="2061" max="2061" width="8" style="153" customWidth="1"/>
    <col min="2062" max="2062" width="8.85546875" style="153" customWidth="1"/>
    <col min="2063" max="2063" width="7.7109375" style="153" customWidth="1"/>
    <col min="2064" max="2064" width="8.42578125" style="153" customWidth="1"/>
    <col min="2065" max="2065" width="8.85546875" style="153" customWidth="1"/>
    <col min="2066" max="2066" width="7.7109375" style="153" customWidth="1"/>
    <col min="2067" max="2067" width="8.42578125" style="153" customWidth="1"/>
    <col min="2068" max="2068" width="7.42578125" style="153" customWidth="1"/>
    <col min="2069" max="2069" width="7.7109375" style="153" customWidth="1"/>
    <col min="2070" max="2070" width="7.42578125" style="153" customWidth="1"/>
    <col min="2071" max="2071" width="8.28515625" style="153" customWidth="1"/>
    <col min="2072" max="2072" width="7.42578125" style="153" customWidth="1"/>
    <col min="2073" max="2073" width="7.85546875" style="153" customWidth="1"/>
    <col min="2074" max="2074" width="8.5703125" style="153" customWidth="1"/>
    <col min="2075" max="2075" width="9.5703125" style="153" bestFit="1" customWidth="1"/>
    <col min="2076" max="2076" width="10" style="153" customWidth="1"/>
    <col min="2077" max="2077" width="0" style="153" hidden="1" customWidth="1"/>
    <col min="2078" max="2078" width="8.140625" style="153" customWidth="1"/>
    <col min="2079" max="2304" width="9.140625" style="153"/>
    <col min="2305" max="2305" width="26.7109375" style="153" customWidth="1"/>
    <col min="2306" max="2306" width="7.28515625" style="153" customWidth="1"/>
    <col min="2307" max="2307" width="10.140625" style="153" customWidth="1"/>
    <col min="2308" max="2309" width="8.42578125" style="153" customWidth="1"/>
    <col min="2310" max="2310" width="8" style="153" customWidth="1"/>
    <col min="2311" max="2311" width="6.5703125" style="153" customWidth="1"/>
    <col min="2312" max="2312" width="8.140625" style="153" customWidth="1"/>
    <col min="2313" max="2313" width="8.28515625" style="153" customWidth="1"/>
    <col min="2314" max="2314" width="7.7109375" style="153" customWidth="1"/>
    <col min="2315" max="2315" width="8" style="153" customWidth="1"/>
    <col min="2316" max="2316" width="7.7109375" style="153" customWidth="1"/>
    <col min="2317" max="2317" width="8" style="153" customWidth="1"/>
    <col min="2318" max="2318" width="8.85546875" style="153" customWidth="1"/>
    <col min="2319" max="2319" width="7.7109375" style="153" customWidth="1"/>
    <col min="2320" max="2320" width="8.42578125" style="153" customWidth="1"/>
    <col min="2321" max="2321" width="8.85546875" style="153" customWidth="1"/>
    <col min="2322" max="2322" width="7.7109375" style="153" customWidth="1"/>
    <col min="2323" max="2323" width="8.42578125" style="153" customWidth="1"/>
    <col min="2324" max="2324" width="7.42578125" style="153" customWidth="1"/>
    <col min="2325" max="2325" width="7.7109375" style="153" customWidth="1"/>
    <col min="2326" max="2326" width="7.42578125" style="153" customWidth="1"/>
    <col min="2327" max="2327" width="8.28515625" style="153" customWidth="1"/>
    <col min="2328" max="2328" width="7.42578125" style="153" customWidth="1"/>
    <col min="2329" max="2329" width="7.85546875" style="153" customWidth="1"/>
    <col min="2330" max="2330" width="8.5703125" style="153" customWidth="1"/>
    <col min="2331" max="2331" width="9.5703125" style="153" bestFit="1" customWidth="1"/>
    <col min="2332" max="2332" width="10" style="153" customWidth="1"/>
    <col min="2333" max="2333" width="0" style="153" hidden="1" customWidth="1"/>
    <col min="2334" max="2334" width="8.140625" style="153" customWidth="1"/>
    <col min="2335" max="2560" width="9.140625" style="153"/>
    <col min="2561" max="2561" width="26.7109375" style="153" customWidth="1"/>
    <col min="2562" max="2562" width="7.28515625" style="153" customWidth="1"/>
    <col min="2563" max="2563" width="10.140625" style="153" customWidth="1"/>
    <col min="2564" max="2565" width="8.42578125" style="153" customWidth="1"/>
    <col min="2566" max="2566" width="8" style="153" customWidth="1"/>
    <col min="2567" max="2567" width="6.5703125" style="153" customWidth="1"/>
    <col min="2568" max="2568" width="8.140625" style="153" customWidth="1"/>
    <col min="2569" max="2569" width="8.28515625" style="153" customWidth="1"/>
    <col min="2570" max="2570" width="7.7109375" style="153" customWidth="1"/>
    <col min="2571" max="2571" width="8" style="153" customWidth="1"/>
    <col min="2572" max="2572" width="7.7109375" style="153" customWidth="1"/>
    <col min="2573" max="2573" width="8" style="153" customWidth="1"/>
    <col min="2574" max="2574" width="8.85546875" style="153" customWidth="1"/>
    <col min="2575" max="2575" width="7.7109375" style="153" customWidth="1"/>
    <col min="2576" max="2576" width="8.42578125" style="153" customWidth="1"/>
    <col min="2577" max="2577" width="8.85546875" style="153" customWidth="1"/>
    <col min="2578" max="2578" width="7.7109375" style="153" customWidth="1"/>
    <col min="2579" max="2579" width="8.42578125" style="153" customWidth="1"/>
    <col min="2580" max="2580" width="7.42578125" style="153" customWidth="1"/>
    <col min="2581" max="2581" width="7.7109375" style="153" customWidth="1"/>
    <col min="2582" max="2582" width="7.42578125" style="153" customWidth="1"/>
    <col min="2583" max="2583" width="8.28515625" style="153" customWidth="1"/>
    <col min="2584" max="2584" width="7.42578125" style="153" customWidth="1"/>
    <col min="2585" max="2585" width="7.85546875" style="153" customWidth="1"/>
    <col min="2586" max="2586" width="8.5703125" style="153" customWidth="1"/>
    <col min="2587" max="2587" width="9.5703125" style="153" bestFit="1" customWidth="1"/>
    <col min="2588" max="2588" width="10" style="153" customWidth="1"/>
    <col min="2589" max="2589" width="0" style="153" hidden="1" customWidth="1"/>
    <col min="2590" max="2590" width="8.140625" style="153" customWidth="1"/>
    <col min="2591" max="2816" width="9.140625" style="153"/>
    <col min="2817" max="2817" width="26.7109375" style="153" customWidth="1"/>
    <col min="2818" max="2818" width="7.28515625" style="153" customWidth="1"/>
    <col min="2819" max="2819" width="10.140625" style="153" customWidth="1"/>
    <col min="2820" max="2821" width="8.42578125" style="153" customWidth="1"/>
    <col min="2822" max="2822" width="8" style="153" customWidth="1"/>
    <col min="2823" max="2823" width="6.5703125" style="153" customWidth="1"/>
    <col min="2824" max="2824" width="8.140625" style="153" customWidth="1"/>
    <col min="2825" max="2825" width="8.28515625" style="153" customWidth="1"/>
    <col min="2826" max="2826" width="7.7109375" style="153" customWidth="1"/>
    <col min="2827" max="2827" width="8" style="153" customWidth="1"/>
    <col min="2828" max="2828" width="7.7109375" style="153" customWidth="1"/>
    <col min="2829" max="2829" width="8" style="153" customWidth="1"/>
    <col min="2830" max="2830" width="8.85546875" style="153" customWidth="1"/>
    <col min="2831" max="2831" width="7.7109375" style="153" customWidth="1"/>
    <col min="2832" max="2832" width="8.42578125" style="153" customWidth="1"/>
    <col min="2833" max="2833" width="8.85546875" style="153" customWidth="1"/>
    <col min="2834" max="2834" width="7.7109375" style="153" customWidth="1"/>
    <col min="2835" max="2835" width="8.42578125" style="153" customWidth="1"/>
    <col min="2836" max="2836" width="7.42578125" style="153" customWidth="1"/>
    <col min="2837" max="2837" width="7.7109375" style="153" customWidth="1"/>
    <col min="2838" max="2838" width="7.42578125" style="153" customWidth="1"/>
    <col min="2839" max="2839" width="8.28515625" style="153" customWidth="1"/>
    <col min="2840" max="2840" width="7.42578125" style="153" customWidth="1"/>
    <col min="2841" max="2841" width="7.85546875" style="153" customWidth="1"/>
    <col min="2842" max="2842" width="8.5703125" style="153" customWidth="1"/>
    <col min="2843" max="2843" width="9.5703125" style="153" bestFit="1" customWidth="1"/>
    <col min="2844" max="2844" width="10" style="153" customWidth="1"/>
    <col min="2845" max="2845" width="0" style="153" hidden="1" customWidth="1"/>
    <col min="2846" max="2846" width="8.140625" style="153" customWidth="1"/>
    <col min="2847" max="3072" width="9.140625" style="153"/>
    <col min="3073" max="3073" width="26.7109375" style="153" customWidth="1"/>
    <col min="3074" max="3074" width="7.28515625" style="153" customWidth="1"/>
    <col min="3075" max="3075" width="10.140625" style="153" customWidth="1"/>
    <col min="3076" max="3077" width="8.42578125" style="153" customWidth="1"/>
    <col min="3078" max="3078" width="8" style="153" customWidth="1"/>
    <col min="3079" max="3079" width="6.5703125" style="153" customWidth="1"/>
    <col min="3080" max="3080" width="8.140625" style="153" customWidth="1"/>
    <col min="3081" max="3081" width="8.28515625" style="153" customWidth="1"/>
    <col min="3082" max="3082" width="7.7109375" style="153" customWidth="1"/>
    <col min="3083" max="3083" width="8" style="153" customWidth="1"/>
    <col min="3084" max="3084" width="7.7109375" style="153" customWidth="1"/>
    <col min="3085" max="3085" width="8" style="153" customWidth="1"/>
    <col min="3086" max="3086" width="8.85546875" style="153" customWidth="1"/>
    <col min="3087" max="3087" width="7.7109375" style="153" customWidth="1"/>
    <col min="3088" max="3088" width="8.42578125" style="153" customWidth="1"/>
    <col min="3089" max="3089" width="8.85546875" style="153" customWidth="1"/>
    <col min="3090" max="3090" width="7.7109375" style="153" customWidth="1"/>
    <col min="3091" max="3091" width="8.42578125" style="153" customWidth="1"/>
    <col min="3092" max="3092" width="7.42578125" style="153" customWidth="1"/>
    <col min="3093" max="3093" width="7.7109375" style="153" customWidth="1"/>
    <col min="3094" max="3094" width="7.42578125" style="153" customWidth="1"/>
    <col min="3095" max="3095" width="8.28515625" style="153" customWidth="1"/>
    <col min="3096" max="3096" width="7.42578125" style="153" customWidth="1"/>
    <col min="3097" max="3097" width="7.85546875" style="153" customWidth="1"/>
    <col min="3098" max="3098" width="8.5703125" style="153" customWidth="1"/>
    <col min="3099" max="3099" width="9.5703125" style="153" bestFit="1" customWidth="1"/>
    <col min="3100" max="3100" width="10" style="153" customWidth="1"/>
    <col min="3101" max="3101" width="0" style="153" hidden="1" customWidth="1"/>
    <col min="3102" max="3102" width="8.140625" style="153" customWidth="1"/>
    <col min="3103" max="3328" width="9.140625" style="153"/>
    <col min="3329" max="3329" width="26.7109375" style="153" customWidth="1"/>
    <col min="3330" max="3330" width="7.28515625" style="153" customWidth="1"/>
    <col min="3331" max="3331" width="10.140625" style="153" customWidth="1"/>
    <col min="3332" max="3333" width="8.42578125" style="153" customWidth="1"/>
    <col min="3334" max="3334" width="8" style="153" customWidth="1"/>
    <col min="3335" max="3335" width="6.5703125" style="153" customWidth="1"/>
    <col min="3336" max="3336" width="8.140625" style="153" customWidth="1"/>
    <col min="3337" max="3337" width="8.28515625" style="153" customWidth="1"/>
    <col min="3338" max="3338" width="7.7109375" style="153" customWidth="1"/>
    <col min="3339" max="3339" width="8" style="153" customWidth="1"/>
    <col min="3340" max="3340" width="7.7109375" style="153" customWidth="1"/>
    <col min="3341" max="3341" width="8" style="153" customWidth="1"/>
    <col min="3342" max="3342" width="8.85546875" style="153" customWidth="1"/>
    <col min="3343" max="3343" width="7.7109375" style="153" customWidth="1"/>
    <col min="3344" max="3344" width="8.42578125" style="153" customWidth="1"/>
    <col min="3345" max="3345" width="8.85546875" style="153" customWidth="1"/>
    <col min="3346" max="3346" width="7.7109375" style="153" customWidth="1"/>
    <col min="3347" max="3347" width="8.42578125" style="153" customWidth="1"/>
    <col min="3348" max="3348" width="7.42578125" style="153" customWidth="1"/>
    <col min="3349" max="3349" width="7.7109375" style="153" customWidth="1"/>
    <col min="3350" max="3350" width="7.42578125" style="153" customWidth="1"/>
    <col min="3351" max="3351" width="8.28515625" style="153" customWidth="1"/>
    <col min="3352" max="3352" width="7.42578125" style="153" customWidth="1"/>
    <col min="3353" max="3353" width="7.85546875" style="153" customWidth="1"/>
    <col min="3354" max="3354" width="8.5703125" style="153" customWidth="1"/>
    <col min="3355" max="3355" width="9.5703125" style="153" bestFit="1" customWidth="1"/>
    <col min="3356" max="3356" width="10" style="153" customWidth="1"/>
    <col min="3357" max="3357" width="0" style="153" hidden="1" customWidth="1"/>
    <col min="3358" max="3358" width="8.140625" style="153" customWidth="1"/>
    <col min="3359" max="3584" width="9.140625" style="153"/>
    <col min="3585" max="3585" width="26.7109375" style="153" customWidth="1"/>
    <col min="3586" max="3586" width="7.28515625" style="153" customWidth="1"/>
    <col min="3587" max="3587" width="10.140625" style="153" customWidth="1"/>
    <col min="3588" max="3589" width="8.42578125" style="153" customWidth="1"/>
    <col min="3590" max="3590" width="8" style="153" customWidth="1"/>
    <col min="3591" max="3591" width="6.5703125" style="153" customWidth="1"/>
    <col min="3592" max="3592" width="8.140625" style="153" customWidth="1"/>
    <col min="3593" max="3593" width="8.28515625" style="153" customWidth="1"/>
    <col min="3594" max="3594" width="7.7109375" style="153" customWidth="1"/>
    <col min="3595" max="3595" width="8" style="153" customWidth="1"/>
    <col min="3596" max="3596" width="7.7109375" style="153" customWidth="1"/>
    <col min="3597" max="3597" width="8" style="153" customWidth="1"/>
    <col min="3598" max="3598" width="8.85546875" style="153" customWidth="1"/>
    <col min="3599" max="3599" width="7.7109375" style="153" customWidth="1"/>
    <col min="3600" max="3600" width="8.42578125" style="153" customWidth="1"/>
    <col min="3601" max="3601" width="8.85546875" style="153" customWidth="1"/>
    <col min="3602" max="3602" width="7.7109375" style="153" customWidth="1"/>
    <col min="3603" max="3603" width="8.42578125" style="153" customWidth="1"/>
    <col min="3604" max="3604" width="7.42578125" style="153" customWidth="1"/>
    <col min="3605" max="3605" width="7.7109375" style="153" customWidth="1"/>
    <col min="3606" max="3606" width="7.42578125" style="153" customWidth="1"/>
    <col min="3607" max="3607" width="8.28515625" style="153" customWidth="1"/>
    <col min="3608" max="3608" width="7.42578125" style="153" customWidth="1"/>
    <col min="3609" max="3609" width="7.85546875" style="153" customWidth="1"/>
    <col min="3610" max="3610" width="8.5703125" style="153" customWidth="1"/>
    <col min="3611" max="3611" width="9.5703125" style="153" bestFit="1" customWidth="1"/>
    <col min="3612" max="3612" width="10" style="153" customWidth="1"/>
    <col min="3613" max="3613" width="0" style="153" hidden="1" customWidth="1"/>
    <col min="3614" max="3614" width="8.140625" style="153" customWidth="1"/>
    <col min="3615" max="3840" width="9.140625" style="153"/>
    <col min="3841" max="3841" width="26.7109375" style="153" customWidth="1"/>
    <col min="3842" max="3842" width="7.28515625" style="153" customWidth="1"/>
    <col min="3843" max="3843" width="10.140625" style="153" customWidth="1"/>
    <col min="3844" max="3845" width="8.42578125" style="153" customWidth="1"/>
    <col min="3846" max="3846" width="8" style="153" customWidth="1"/>
    <col min="3847" max="3847" width="6.5703125" style="153" customWidth="1"/>
    <col min="3848" max="3848" width="8.140625" style="153" customWidth="1"/>
    <col min="3849" max="3849" width="8.28515625" style="153" customWidth="1"/>
    <col min="3850" max="3850" width="7.7109375" style="153" customWidth="1"/>
    <col min="3851" max="3851" width="8" style="153" customWidth="1"/>
    <col min="3852" max="3852" width="7.7109375" style="153" customWidth="1"/>
    <col min="3853" max="3853" width="8" style="153" customWidth="1"/>
    <col min="3854" max="3854" width="8.85546875" style="153" customWidth="1"/>
    <col min="3855" max="3855" width="7.7109375" style="153" customWidth="1"/>
    <col min="3856" max="3856" width="8.42578125" style="153" customWidth="1"/>
    <col min="3857" max="3857" width="8.85546875" style="153" customWidth="1"/>
    <col min="3858" max="3858" width="7.7109375" style="153" customWidth="1"/>
    <col min="3859" max="3859" width="8.42578125" style="153" customWidth="1"/>
    <col min="3860" max="3860" width="7.42578125" style="153" customWidth="1"/>
    <col min="3861" max="3861" width="7.7109375" style="153" customWidth="1"/>
    <col min="3862" max="3862" width="7.42578125" style="153" customWidth="1"/>
    <col min="3863" max="3863" width="8.28515625" style="153" customWidth="1"/>
    <col min="3864" max="3864" width="7.42578125" style="153" customWidth="1"/>
    <col min="3865" max="3865" width="7.85546875" style="153" customWidth="1"/>
    <col min="3866" max="3866" width="8.5703125" style="153" customWidth="1"/>
    <col min="3867" max="3867" width="9.5703125" style="153" bestFit="1" customWidth="1"/>
    <col min="3868" max="3868" width="10" style="153" customWidth="1"/>
    <col min="3869" max="3869" width="0" style="153" hidden="1" customWidth="1"/>
    <col min="3870" max="3870" width="8.140625" style="153" customWidth="1"/>
    <col min="3871" max="4096" width="9.140625" style="153"/>
    <col min="4097" max="4097" width="26.7109375" style="153" customWidth="1"/>
    <col min="4098" max="4098" width="7.28515625" style="153" customWidth="1"/>
    <col min="4099" max="4099" width="10.140625" style="153" customWidth="1"/>
    <col min="4100" max="4101" width="8.42578125" style="153" customWidth="1"/>
    <col min="4102" max="4102" width="8" style="153" customWidth="1"/>
    <col min="4103" max="4103" width="6.5703125" style="153" customWidth="1"/>
    <col min="4104" max="4104" width="8.140625" style="153" customWidth="1"/>
    <col min="4105" max="4105" width="8.28515625" style="153" customWidth="1"/>
    <col min="4106" max="4106" width="7.7109375" style="153" customWidth="1"/>
    <col min="4107" max="4107" width="8" style="153" customWidth="1"/>
    <col min="4108" max="4108" width="7.7109375" style="153" customWidth="1"/>
    <col min="4109" max="4109" width="8" style="153" customWidth="1"/>
    <col min="4110" max="4110" width="8.85546875" style="153" customWidth="1"/>
    <col min="4111" max="4111" width="7.7109375" style="153" customWidth="1"/>
    <col min="4112" max="4112" width="8.42578125" style="153" customWidth="1"/>
    <col min="4113" max="4113" width="8.85546875" style="153" customWidth="1"/>
    <col min="4114" max="4114" width="7.7109375" style="153" customWidth="1"/>
    <col min="4115" max="4115" width="8.42578125" style="153" customWidth="1"/>
    <col min="4116" max="4116" width="7.42578125" style="153" customWidth="1"/>
    <col min="4117" max="4117" width="7.7109375" style="153" customWidth="1"/>
    <col min="4118" max="4118" width="7.42578125" style="153" customWidth="1"/>
    <col min="4119" max="4119" width="8.28515625" style="153" customWidth="1"/>
    <col min="4120" max="4120" width="7.42578125" style="153" customWidth="1"/>
    <col min="4121" max="4121" width="7.85546875" style="153" customWidth="1"/>
    <col min="4122" max="4122" width="8.5703125" style="153" customWidth="1"/>
    <col min="4123" max="4123" width="9.5703125" style="153" bestFit="1" customWidth="1"/>
    <col min="4124" max="4124" width="10" style="153" customWidth="1"/>
    <col min="4125" max="4125" width="0" style="153" hidden="1" customWidth="1"/>
    <col min="4126" max="4126" width="8.140625" style="153" customWidth="1"/>
    <col min="4127" max="4352" width="9.140625" style="153"/>
    <col min="4353" max="4353" width="26.7109375" style="153" customWidth="1"/>
    <col min="4354" max="4354" width="7.28515625" style="153" customWidth="1"/>
    <col min="4355" max="4355" width="10.140625" style="153" customWidth="1"/>
    <col min="4356" max="4357" width="8.42578125" style="153" customWidth="1"/>
    <col min="4358" max="4358" width="8" style="153" customWidth="1"/>
    <col min="4359" max="4359" width="6.5703125" style="153" customWidth="1"/>
    <col min="4360" max="4360" width="8.140625" style="153" customWidth="1"/>
    <col min="4361" max="4361" width="8.28515625" style="153" customWidth="1"/>
    <col min="4362" max="4362" width="7.7109375" style="153" customWidth="1"/>
    <col min="4363" max="4363" width="8" style="153" customWidth="1"/>
    <col min="4364" max="4364" width="7.7109375" style="153" customWidth="1"/>
    <col min="4365" max="4365" width="8" style="153" customWidth="1"/>
    <col min="4366" max="4366" width="8.85546875" style="153" customWidth="1"/>
    <col min="4367" max="4367" width="7.7109375" style="153" customWidth="1"/>
    <col min="4368" max="4368" width="8.42578125" style="153" customWidth="1"/>
    <col min="4369" max="4369" width="8.85546875" style="153" customWidth="1"/>
    <col min="4370" max="4370" width="7.7109375" style="153" customWidth="1"/>
    <col min="4371" max="4371" width="8.42578125" style="153" customWidth="1"/>
    <col min="4372" max="4372" width="7.42578125" style="153" customWidth="1"/>
    <col min="4373" max="4373" width="7.7109375" style="153" customWidth="1"/>
    <col min="4374" max="4374" width="7.42578125" style="153" customWidth="1"/>
    <col min="4375" max="4375" width="8.28515625" style="153" customWidth="1"/>
    <col min="4376" max="4376" width="7.42578125" style="153" customWidth="1"/>
    <col min="4377" max="4377" width="7.85546875" style="153" customWidth="1"/>
    <col min="4378" max="4378" width="8.5703125" style="153" customWidth="1"/>
    <col min="4379" max="4379" width="9.5703125" style="153" bestFit="1" customWidth="1"/>
    <col min="4380" max="4380" width="10" style="153" customWidth="1"/>
    <col min="4381" max="4381" width="0" style="153" hidden="1" customWidth="1"/>
    <col min="4382" max="4382" width="8.140625" style="153" customWidth="1"/>
    <col min="4383" max="4608" width="9.140625" style="153"/>
    <col min="4609" max="4609" width="26.7109375" style="153" customWidth="1"/>
    <col min="4610" max="4610" width="7.28515625" style="153" customWidth="1"/>
    <col min="4611" max="4611" width="10.140625" style="153" customWidth="1"/>
    <col min="4612" max="4613" width="8.42578125" style="153" customWidth="1"/>
    <col min="4614" max="4614" width="8" style="153" customWidth="1"/>
    <col min="4615" max="4615" width="6.5703125" style="153" customWidth="1"/>
    <col min="4616" max="4616" width="8.140625" style="153" customWidth="1"/>
    <col min="4617" max="4617" width="8.28515625" style="153" customWidth="1"/>
    <col min="4618" max="4618" width="7.7109375" style="153" customWidth="1"/>
    <col min="4619" max="4619" width="8" style="153" customWidth="1"/>
    <col min="4620" max="4620" width="7.7109375" style="153" customWidth="1"/>
    <col min="4621" max="4621" width="8" style="153" customWidth="1"/>
    <col min="4622" max="4622" width="8.85546875" style="153" customWidth="1"/>
    <col min="4623" max="4623" width="7.7109375" style="153" customWidth="1"/>
    <col min="4624" max="4624" width="8.42578125" style="153" customWidth="1"/>
    <col min="4625" max="4625" width="8.85546875" style="153" customWidth="1"/>
    <col min="4626" max="4626" width="7.7109375" style="153" customWidth="1"/>
    <col min="4627" max="4627" width="8.42578125" style="153" customWidth="1"/>
    <col min="4628" max="4628" width="7.42578125" style="153" customWidth="1"/>
    <col min="4629" max="4629" width="7.7109375" style="153" customWidth="1"/>
    <col min="4630" max="4630" width="7.42578125" style="153" customWidth="1"/>
    <col min="4631" max="4631" width="8.28515625" style="153" customWidth="1"/>
    <col min="4632" max="4632" width="7.42578125" style="153" customWidth="1"/>
    <col min="4633" max="4633" width="7.85546875" style="153" customWidth="1"/>
    <col min="4634" max="4634" width="8.5703125" style="153" customWidth="1"/>
    <col min="4635" max="4635" width="9.5703125" style="153" bestFit="1" customWidth="1"/>
    <col min="4636" max="4636" width="10" style="153" customWidth="1"/>
    <col min="4637" max="4637" width="0" style="153" hidden="1" customWidth="1"/>
    <col min="4638" max="4638" width="8.140625" style="153" customWidth="1"/>
    <col min="4639" max="4864" width="9.140625" style="153"/>
    <col min="4865" max="4865" width="26.7109375" style="153" customWidth="1"/>
    <col min="4866" max="4866" width="7.28515625" style="153" customWidth="1"/>
    <col min="4867" max="4867" width="10.140625" style="153" customWidth="1"/>
    <col min="4868" max="4869" width="8.42578125" style="153" customWidth="1"/>
    <col min="4870" max="4870" width="8" style="153" customWidth="1"/>
    <col min="4871" max="4871" width="6.5703125" style="153" customWidth="1"/>
    <col min="4872" max="4872" width="8.140625" style="153" customWidth="1"/>
    <col min="4873" max="4873" width="8.28515625" style="153" customWidth="1"/>
    <col min="4874" max="4874" width="7.7109375" style="153" customWidth="1"/>
    <col min="4875" max="4875" width="8" style="153" customWidth="1"/>
    <col min="4876" max="4876" width="7.7109375" style="153" customWidth="1"/>
    <col min="4877" max="4877" width="8" style="153" customWidth="1"/>
    <col min="4878" max="4878" width="8.85546875" style="153" customWidth="1"/>
    <col min="4879" max="4879" width="7.7109375" style="153" customWidth="1"/>
    <col min="4880" max="4880" width="8.42578125" style="153" customWidth="1"/>
    <col min="4881" max="4881" width="8.85546875" style="153" customWidth="1"/>
    <col min="4882" max="4882" width="7.7109375" style="153" customWidth="1"/>
    <col min="4883" max="4883" width="8.42578125" style="153" customWidth="1"/>
    <col min="4884" max="4884" width="7.42578125" style="153" customWidth="1"/>
    <col min="4885" max="4885" width="7.7109375" style="153" customWidth="1"/>
    <col min="4886" max="4886" width="7.42578125" style="153" customWidth="1"/>
    <col min="4887" max="4887" width="8.28515625" style="153" customWidth="1"/>
    <col min="4888" max="4888" width="7.42578125" style="153" customWidth="1"/>
    <col min="4889" max="4889" width="7.85546875" style="153" customWidth="1"/>
    <col min="4890" max="4890" width="8.5703125" style="153" customWidth="1"/>
    <col min="4891" max="4891" width="9.5703125" style="153" bestFit="1" customWidth="1"/>
    <col min="4892" max="4892" width="10" style="153" customWidth="1"/>
    <col min="4893" max="4893" width="0" style="153" hidden="1" customWidth="1"/>
    <col min="4894" max="4894" width="8.140625" style="153" customWidth="1"/>
    <col min="4895" max="5120" width="9.140625" style="153"/>
    <col min="5121" max="5121" width="26.7109375" style="153" customWidth="1"/>
    <col min="5122" max="5122" width="7.28515625" style="153" customWidth="1"/>
    <col min="5123" max="5123" width="10.140625" style="153" customWidth="1"/>
    <col min="5124" max="5125" width="8.42578125" style="153" customWidth="1"/>
    <col min="5126" max="5126" width="8" style="153" customWidth="1"/>
    <col min="5127" max="5127" width="6.5703125" style="153" customWidth="1"/>
    <col min="5128" max="5128" width="8.140625" style="153" customWidth="1"/>
    <col min="5129" max="5129" width="8.28515625" style="153" customWidth="1"/>
    <col min="5130" max="5130" width="7.7109375" style="153" customWidth="1"/>
    <col min="5131" max="5131" width="8" style="153" customWidth="1"/>
    <col min="5132" max="5132" width="7.7109375" style="153" customWidth="1"/>
    <col min="5133" max="5133" width="8" style="153" customWidth="1"/>
    <col min="5134" max="5134" width="8.85546875" style="153" customWidth="1"/>
    <col min="5135" max="5135" width="7.7109375" style="153" customWidth="1"/>
    <col min="5136" max="5136" width="8.42578125" style="153" customWidth="1"/>
    <col min="5137" max="5137" width="8.85546875" style="153" customWidth="1"/>
    <col min="5138" max="5138" width="7.7109375" style="153" customWidth="1"/>
    <col min="5139" max="5139" width="8.42578125" style="153" customWidth="1"/>
    <col min="5140" max="5140" width="7.42578125" style="153" customWidth="1"/>
    <col min="5141" max="5141" width="7.7109375" style="153" customWidth="1"/>
    <col min="5142" max="5142" width="7.42578125" style="153" customWidth="1"/>
    <col min="5143" max="5143" width="8.28515625" style="153" customWidth="1"/>
    <col min="5144" max="5144" width="7.42578125" style="153" customWidth="1"/>
    <col min="5145" max="5145" width="7.85546875" style="153" customWidth="1"/>
    <col min="5146" max="5146" width="8.5703125" style="153" customWidth="1"/>
    <col min="5147" max="5147" width="9.5703125" style="153" bestFit="1" customWidth="1"/>
    <col min="5148" max="5148" width="10" style="153" customWidth="1"/>
    <col min="5149" max="5149" width="0" style="153" hidden="1" customWidth="1"/>
    <col min="5150" max="5150" width="8.140625" style="153" customWidth="1"/>
    <col min="5151" max="5376" width="9.140625" style="153"/>
    <col min="5377" max="5377" width="26.7109375" style="153" customWidth="1"/>
    <col min="5378" max="5378" width="7.28515625" style="153" customWidth="1"/>
    <col min="5379" max="5379" width="10.140625" style="153" customWidth="1"/>
    <col min="5380" max="5381" width="8.42578125" style="153" customWidth="1"/>
    <col min="5382" max="5382" width="8" style="153" customWidth="1"/>
    <col min="5383" max="5383" width="6.5703125" style="153" customWidth="1"/>
    <col min="5384" max="5384" width="8.140625" style="153" customWidth="1"/>
    <col min="5385" max="5385" width="8.28515625" style="153" customWidth="1"/>
    <col min="5386" max="5386" width="7.7109375" style="153" customWidth="1"/>
    <col min="5387" max="5387" width="8" style="153" customWidth="1"/>
    <col min="5388" max="5388" width="7.7109375" style="153" customWidth="1"/>
    <col min="5389" max="5389" width="8" style="153" customWidth="1"/>
    <col min="5390" max="5390" width="8.85546875" style="153" customWidth="1"/>
    <col min="5391" max="5391" width="7.7109375" style="153" customWidth="1"/>
    <col min="5392" max="5392" width="8.42578125" style="153" customWidth="1"/>
    <col min="5393" max="5393" width="8.85546875" style="153" customWidth="1"/>
    <col min="5394" max="5394" width="7.7109375" style="153" customWidth="1"/>
    <col min="5395" max="5395" width="8.42578125" style="153" customWidth="1"/>
    <col min="5396" max="5396" width="7.42578125" style="153" customWidth="1"/>
    <col min="5397" max="5397" width="7.7109375" style="153" customWidth="1"/>
    <col min="5398" max="5398" width="7.42578125" style="153" customWidth="1"/>
    <col min="5399" max="5399" width="8.28515625" style="153" customWidth="1"/>
    <col min="5400" max="5400" width="7.42578125" style="153" customWidth="1"/>
    <col min="5401" max="5401" width="7.85546875" style="153" customWidth="1"/>
    <col min="5402" max="5402" width="8.5703125" style="153" customWidth="1"/>
    <col min="5403" max="5403" width="9.5703125" style="153" bestFit="1" customWidth="1"/>
    <col min="5404" max="5404" width="10" style="153" customWidth="1"/>
    <col min="5405" max="5405" width="0" style="153" hidden="1" customWidth="1"/>
    <col min="5406" max="5406" width="8.140625" style="153" customWidth="1"/>
    <col min="5407" max="5632" width="9.140625" style="153"/>
    <col min="5633" max="5633" width="26.7109375" style="153" customWidth="1"/>
    <col min="5634" max="5634" width="7.28515625" style="153" customWidth="1"/>
    <col min="5635" max="5635" width="10.140625" style="153" customWidth="1"/>
    <col min="5636" max="5637" width="8.42578125" style="153" customWidth="1"/>
    <col min="5638" max="5638" width="8" style="153" customWidth="1"/>
    <col min="5639" max="5639" width="6.5703125" style="153" customWidth="1"/>
    <col min="5640" max="5640" width="8.140625" style="153" customWidth="1"/>
    <col min="5641" max="5641" width="8.28515625" style="153" customWidth="1"/>
    <col min="5642" max="5642" width="7.7109375" style="153" customWidth="1"/>
    <col min="5643" max="5643" width="8" style="153" customWidth="1"/>
    <col min="5644" max="5644" width="7.7109375" style="153" customWidth="1"/>
    <col min="5645" max="5645" width="8" style="153" customWidth="1"/>
    <col min="5646" max="5646" width="8.85546875" style="153" customWidth="1"/>
    <col min="5647" max="5647" width="7.7109375" style="153" customWidth="1"/>
    <col min="5648" max="5648" width="8.42578125" style="153" customWidth="1"/>
    <col min="5649" max="5649" width="8.85546875" style="153" customWidth="1"/>
    <col min="5650" max="5650" width="7.7109375" style="153" customWidth="1"/>
    <col min="5651" max="5651" width="8.42578125" style="153" customWidth="1"/>
    <col min="5652" max="5652" width="7.42578125" style="153" customWidth="1"/>
    <col min="5653" max="5653" width="7.7109375" style="153" customWidth="1"/>
    <col min="5654" max="5654" width="7.42578125" style="153" customWidth="1"/>
    <col min="5655" max="5655" width="8.28515625" style="153" customWidth="1"/>
    <col min="5656" max="5656" width="7.42578125" style="153" customWidth="1"/>
    <col min="5657" max="5657" width="7.85546875" style="153" customWidth="1"/>
    <col min="5658" max="5658" width="8.5703125" style="153" customWidth="1"/>
    <col min="5659" max="5659" width="9.5703125" style="153" bestFit="1" customWidth="1"/>
    <col min="5660" max="5660" width="10" style="153" customWidth="1"/>
    <col min="5661" max="5661" width="0" style="153" hidden="1" customWidth="1"/>
    <col min="5662" max="5662" width="8.140625" style="153" customWidth="1"/>
    <col min="5663" max="5888" width="9.140625" style="153"/>
    <col min="5889" max="5889" width="26.7109375" style="153" customWidth="1"/>
    <col min="5890" max="5890" width="7.28515625" style="153" customWidth="1"/>
    <col min="5891" max="5891" width="10.140625" style="153" customWidth="1"/>
    <col min="5892" max="5893" width="8.42578125" style="153" customWidth="1"/>
    <col min="5894" max="5894" width="8" style="153" customWidth="1"/>
    <col min="5895" max="5895" width="6.5703125" style="153" customWidth="1"/>
    <col min="5896" max="5896" width="8.140625" style="153" customWidth="1"/>
    <col min="5897" max="5897" width="8.28515625" style="153" customWidth="1"/>
    <col min="5898" max="5898" width="7.7109375" style="153" customWidth="1"/>
    <col min="5899" max="5899" width="8" style="153" customWidth="1"/>
    <col min="5900" max="5900" width="7.7109375" style="153" customWidth="1"/>
    <col min="5901" max="5901" width="8" style="153" customWidth="1"/>
    <col min="5902" max="5902" width="8.85546875" style="153" customWidth="1"/>
    <col min="5903" max="5903" width="7.7109375" style="153" customWidth="1"/>
    <col min="5904" max="5904" width="8.42578125" style="153" customWidth="1"/>
    <col min="5905" max="5905" width="8.85546875" style="153" customWidth="1"/>
    <col min="5906" max="5906" width="7.7109375" style="153" customWidth="1"/>
    <col min="5907" max="5907" width="8.42578125" style="153" customWidth="1"/>
    <col min="5908" max="5908" width="7.42578125" style="153" customWidth="1"/>
    <col min="5909" max="5909" width="7.7109375" style="153" customWidth="1"/>
    <col min="5910" max="5910" width="7.42578125" style="153" customWidth="1"/>
    <col min="5911" max="5911" width="8.28515625" style="153" customWidth="1"/>
    <col min="5912" max="5912" width="7.42578125" style="153" customWidth="1"/>
    <col min="5913" max="5913" width="7.85546875" style="153" customWidth="1"/>
    <col min="5914" max="5914" width="8.5703125" style="153" customWidth="1"/>
    <col min="5915" max="5915" width="9.5703125" style="153" bestFit="1" customWidth="1"/>
    <col min="5916" max="5916" width="10" style="153" customWidth="1"/>
    <col min="5917" max="5917" width="0" style="153" hidden="1" customWidth="1"/>
    <col min="5918" max="5918" width="8.140625" style="153" customWidth="1"/>
    <col min="5919" max="6144" width="9.140625" style="153"/>
    <col min="6145" max="6145" width="26.7109375" style="153" customWidth="1"/>
    <col min="6146" max="6146" width="7.28515625" style="153" customWidth="1"/>
    <col min="6147" max="6147" width="10.140625" style="153" customWidth="1"/>
    <col min="6148" max="6149" width="8.42578125" style="153" customWidth="1"/>
    <col min="6150" max="6150" width="8" style="153" customWidth="1"/>
    <col min="6151" max="6151" width="6.5703125" style="153" customWidth="1"/>
    <col min="6152" max="6152" width="8.140625" style="153" customWidth="1"/>
    <col min="6153" max="6153" width="8.28515625" style="153" customWidth="1"/>
    <col min="6154" max="6154" width="7.7109375" style="153" customWidth="1"/>
    <col min="6155" max="6155" width="8" style="153" customWidth="1"/>
    <col min="6156" max="6156" width="7.7109375" style="153" customWidth="1"/>
    <col min="6157" max="6157" width="8" style="153" customWidth="1"/>
    <col min="6158" max="6158" width="8.85546875" style="153" customWidth="1"/>
    <col min="6159" max="6159" width="7.7109375" style="153" customWidth="1"/>
    <col min="6160" max="6160" width="8.42578125" style="153" customWidth="1"/>
    <col min="6161" max="6161" width="8.85546875" style="153" customWidth="1"/>
    <col min="6162" max="6162" width="7.7109375" style="153" customWidth="1"/>
    <col min="6163" max="6163" width="8.42578125" style="153" customWidth="1"/>
    <col min="6164" max="6164" width="7.42578125" style="153" customWidth="1"/>
    <col min="6165" max="6165" width="7.7109375" style="153" customWidth="1"/>
    <col min="6166" max="6166" width="7.42578125" style="153" customWidth="1"/>
    <col min="6167" max="6167" width="8.28515625" style="153" customWidth="1"/>
    <col min="6168" max="6168" width="7.42578125" style="153" customWidth="1"/>
    <col min="6169" max="6169" width="7.85546875" style="153" customWidth="1"/>
    <col min="6170" max="6170" width="8.5703125" style="153" customWidth="1"/>
    <col min="6171" max="6171" width="9.5703125" style="153" bestFit="1" customWidth="1"/>
    <col min="6172" max="6172" width="10" style="153" customWidth="1"/>
    <col min="6173" max="6173" width="0" style="153" hidden="1" customWidth="1"/>
    <col min="6174" max="6174" width="8.140625" style="153" customWidth="1"/>
    <col min="6175" max="6400" width="9.140625" style="153"/>
    <col min="6401" max="6401" width="26.7109375" style="153" customWidth="1"/>
    <col min="6402" max="6402" width="7.28515625" style="153" customWidth="1"/>
    <col min="6403" max="6403" width="10.140625" style="153" customWidth="1"/>
    <col min="6404" max="6405" width="8.42578125" style="153" customWidth="1"/>
    <col min="6406" max="6406" width="8" style="153" customWidth="1"/>
    <col min="6407" max="6407" width="6.5703125" style="153" customWidth="1"/>
    <col min="6408" max="6408" width="8.140625" style="153" customWidth="1"/>
    <col min="6409" max="6409" width="8.28515625" style="153" customWidth="1"/>
    <col min="6410" max="6410" width="7.7109375" style="153" customWidth="1"/>
    <col min="6411" max="6411" width="8" style="153" customWidth="1"/>
    <col min="6412" max="6412" width="7.7109375" style="153" customWidth="1"/>
    <col min="6413" max="6413" width="8" style="153" customWidth="1"/>
    <col min="6414" max="6414" width="8.85546875" style="153" customWidth="1"/>
    <col min="6415" max="6415" width="7.7109375" style="153" customWidth="1"/>
    <col min="6416" max="6416" width="8.42578125" style="153" customWidth="1"/>
    <col min="6417" max="6417" width="8.85546875" style="153" customWidth="1"/>
    <col min="6418" max="6418" width="7.7109375" style="153" customWidth="1"/>
    <col min="6419" max="6419" width="8.42578125" style="153" customWidth="1"/>
    <col min="6420" max="6420" width="7.42578125" style="153" customWidth="1"/>
    <col min="6421" max="6421" width="7.7109375" style="153" customWidth="1"/>
    <col min="6422" max="6422" width="7.42578125" style="153" customWidth="1"/>
    <col min="6423" max="6423" width="8.28515625" style="153" customWidth="1"/>
    <col min="6424" max="6424" width="7.42578125" style="153" customWidth="1"/>
    <col min="6425" max="6425" width="7.85546875" style="153" customWidth="1"/>
    <col min="6426" max="6426" width="8.5703125" style="153" customWidth="1"/>
    <col min="6427" max="6427" width="9.5703125" style="153" bestFit="1" customWidth="1"/>
    <col min="6428" max="6428" width="10" style="153" customWidth="1"/>
    <col min="6429" max="6429" width="0" style="153" hidden="1" customWidth="1"/>
    <col min="6430" max="6430" width="8.140625" style="153" customWidth="1"/>
    <col min="6431" max="6656" width="9.140625" style="153"/>
    <col min="6657" max="6657" width="26.7109375" style="153" customWidth="1"/>
    <col min="6658" max="6658" width="7.28515625" style="153" customWidth="1"/>
    <col min="6659" max="6659" width="10.140625" style="153" customWidth="1"/>
    <col min="6660" max="6661" width="8.42578125" style="153" customWidth="1"/>
    <col min="6662" max="6662" width="8" style="153" customWidth="1"/>
    <col min="6663" max="6663" width="6.5703125" style="153" customWidth="1"/>
    <col min="6664" max="6664" width="8.140625" style="153" customWidth="1"/>
    <col min="6665" max="6665" width="8.28515625" style="153" customWidth="1"/>
    <col min="6666" max="6666" width="7.7109375" style="153" customWidth="1"/>
    <col min="6667" max="6667" width="8" style="153" customWidth="1"/>
    <col min="6668" max="6668" width="7.7109375" style="153" customWidth="1"/>
    <col min="6669" max="6669" width="8" style="153" customWidth="1"/>
    <col min="6670" max="6670" width="8.85546875" style="153" customWidth="1"/>
    <col min="6671" max="6671" width="7.7109375" style="153" customWidth="1"/>
    <col min="6672" max="6672" width="8.42578125" style="153" customWidth="1"/>
    <col min="6673" max="6673" width="8.85546875" style="153" customWidth="1"/>
    <col min="6674" max="6674" width="7.7109375" style="153" customWidth="1"/>
    <col min="6675" max="6675" width="8.42578125" style="153" customWidth="1"/>
    <col min="6676" max="6676" width="7.42578125" style="153" customWidth="1"/>
    <col min="6677" max="6677" width="7.7109375" style="153" customWidth="1"/>
    <col min="6678" max="6678" width="7.42578125" style="153" customWidth="1"/>
    <col min="6679" max="6679" width="8.28515625" style="153" customWidth="1"/>
    <col min="6680" max="6680" width="7.42578125" style="153" customWidth="1"/>
    <col min="6681" max="6681" width="7.85546875" style="153" customWidth="1"/>
    <col min="6682" max="6682" width="8.5703125" style="153" customWidth="1"/>
    <col min="6683" max="6683" width="9.5703125" style="153" bestFit="1" customWidth="1"/>
    <col min="6684" max="6684" width="10" style="153" customWidth="1"/>
    <col min="6685" max="6685" width="0" style="153" hidden="1" customWidth="1"/>
    <col min="6686" max="6686" width="8.140625" style="153" customWidth="1"/>
    <col min="6687" max="6912" width="9.140625" style="153"/>
    <col min="6913" max="6913" width="26.7109375" style="153" customWidth="1"/>
    <col min="6914" max="6914" width="7.28515625" style="153" customWidth="1"/>
    <col min="6915" max="6915" width="10.140625" style="153" customWidth="1"/>
    <col min="6916" max="6917" width="8.42578125" style="153" customWidth="1"/>
    <col min="6918" max="6918" width="8" style="153" customWidth="1"/>
    <col min="6919" max="6919" width="6.5703125" style="153" customWidth="1"/>
    <col min="6920" max="6920" width="8.140625" style="153" customWidth="1"/>
    <col min="6921" max="6921" width="8.28515625" style="153" customWidth="1"/>
    <col min="6922" max="6922" width="7.7109375" style="153" customWidth="1"/>
    <col min="6923" max="6923" width="8" style="153" customWidth="1"/>
    <col min="6924" max="6924" width="7.7109375" style="153" customWidth="1"/>
    <col min="6925" max="6925" width="8" style="153" customWidth="1"/>
    <col min="6926" max="6926" width="8.85546875" style="153" customWidth="1"/>
    <col min="6927" max="6927" width="7.7109375" style="153" customWidth="1"/>
    <col min="6928" max="6928" width="8.42578125" style="153" customWidth="1"/>
    <col min="6929" max="6929" width="8.85546875" style="153" customWidth="1"/>
    <col min="6930" max="6930" width="7.7109375" style="153" customWidth="1"/>
    <col min="6931" max="6931" width="8.42578125" style="153" customWidth="1"/>
    <col min="6932" max="6932" width="7.42578125" style="153" customWidth="1"/>
    <col min="6933" max="6933" width="7.7109375" style="153" customWidth="1"/>
    <col min="6934" max="6934" width="7.42578125" style="153" customWidth="1"/>
    <col min="6935" max="6935" width="8.28515625" style="153" customWidth="1"/>
    <col min="6936" max="6936" width="7.42578125" style="153" customWidth="1"/>
    <col min="6937" max="6937" width="7.85546875" style="153" customWidth="1"/>
    <col min="6938" max="6938" width="8.5703125" style="153" customWidth="1"/>
    <col min="6939" max="6939" width="9.5703125" style="153" bestFit="1" customWidth="1"/>
    <col min="6940" max="6940" width="10" style="153" customWidth="1"/>
    <col min="6941" max="6941" width="0" style="153" hidden="1" customWidth="1"/>
    <col min="6942" max="6942" width="8.140625" style="153" customWidth="1"/>
    <col min="6943" max="7168" width="9.140625" style="153"/>
    <col min="7169" max="7169" width="26.7109375" style="153" customWidth="1"/>
    <col min="7170" max="7170" width="7.28515625" style="153" customWidth="1"/>
    <col min="7171" max="7171" width="10.140625" style="153" customWidth="1"/>
    <col min="7172" max="7173" width="8.42578125" style="153" customWidth="1"/>
    <col min="7174" max="7174" width="8" style="153" customWidth="1"/>
    <col min="7175" max="7175" width="6.5703125" style="153" customWidth="1"/>
    <col min="7176" max="7176" width="8.140625" style="153" customWidth="1"/>
    <col min="7177" max="7177" width="8.28515625" style="153" customWidth="1"/>
    <col min="7178" max="7178" width="7.7109375" style="153" customWidth="1"/>
    <col min="7179" max="7179" width="8" style="153" customWidth="1"/>
    <col min="7180" max="7180" width="7.7109375" style="153" customWidth="1"/>
    <col min="7181" max="7181" width="8" style="153" customWidth="1"/>
    <col min="7182" max="7182" width="8.85546875" style="153" customWidth="1"/>
    <col min="7183" max="7183" width="7.7109375" style="153" customWidth="1"/>
    <col min="7184" max="7184" width="8.42578125" style="153" customWidth="1"/>
    <col min="7185" max="7185" width="8.85546875" style="153" customWidth="1"/>
    <col min="7186" max="7186" width="7.7109375" style="153" customWidth="1"/>
    <col min="7187" max="7187" width="8.42578125" style="153" customWidth="1"/>
    <col min="7188" max="7188" width="7.42578125" style="153" customWidth="1"/>
    <col min="7189" max="7189" width="7.7109375" style="153" customWidth="1"/>
    <col min="7190" max="7190" width="7.42578125" style="153" customWidth="1"/>
    <col min="7191" max="7191" width="8.28515625" style="153" customWidth="1"/>
    <col min="7192" max="7192" width="7.42578125" style="153" customWidth="1"/>
    <col min="7193" max="7193" width="7.85546875" style="153" customWidth="1"/>
    <col min="7194" max="7194" width="8.5703125" style="153" customWidth="1"/>
    <col min="7195" max="7195" width="9.5703125" style="153" bestFit="1" customWidth="1"/>
    <col min="7196" max="7196" width="10" style="153" customWidth="1"/>
    <col min="7197" max="7197" width="0" style="153" hidden="1" customWidth="1"/>
    <col min="7198" max="7198" width="8.140625" style="153" customWidth="1"/>
    <col min="7199" max="7424" width="9.140625" style="153"/>
    <col min="7425" max="7425" width="26.7109375" style="153" customWidth="1"/>
    <col min="7426" max="7426" width="7.28515625" style="153" customWidth="1"/>
    <col min="7427" max="7427" width="10.140625" style="153" customWidth="1"/>
    <col min="7428" max="7429" width="8.42578125" style="153" customWidth="1"/>
    <col min="7430" max="7430" width="8" style="153" customWidth="1"/>
    <col min="7431" max="7431" width="6.5703125" style="153" customWidth="1"/>
    <col min="7432" max="7432" width="8.140625" style="153" customWidth="1"/>
    <col min="7433" max="7433" width="8.28515625" style="153" customWidth="1"/>
    <col min="7434" max="7434" width="7.7109375" style="153" customWidth="1"/>
    <col min="7435" max="7435" width="8" style="153" customWidth="1"/>
    <col min="7436" max="7436" width="7.7109375" style="153" customWidth="1"/>
    <col min="7437" max="7437" width="8" style="153" customWidth="1"/>
    <col min="7438" max="7438" width="8.85546875" style="153" customWidth="1"/>
    <col min="7439" max="7439" width="7.7109375" style="153" customWidth="1"/>
    <col min="7440" max="7440" width="8.42578125" style="153" customWidth="1"/>
    <col min="7441" max="7441" width="8.85546875" style="153" customWidth="1"/>
    <col min="7442" max="7442" width="7.7109375" style="153" customWidth="1"/>
    <col min="7443" max="7443" width="8.42578125" style="153" customWidth="1"/>
    <col min="7444" max="7444" width="7.42578125" style="153" customWidth="1"/>
    <col min="7445" max="7445" width="7.7109375" style="153" customWidth="1"/>
    <col min="7446" max="7446" width="7.42578125" style="153" customWidth="1"/>
    <col min="7447" max="7447" width="8.28515625" style="153" customWidth="1"/>
    <col min="7448" max="7448" width="7.42578125" style="153" customWidth="1"/>
    <col min="7449" max="7449" width="7.85546875" style="153" customWidth="1"/>
    <col min="7450" max="7450" width="8.5703125" style="153" customWidth="1"/>
    <col min="7451" max="7451" width="9.5703125" style="153" bestFit="1" customWidth="1"/>
    <col min="7452" max="7452" width="10" style="153" customWidth="1"/>
    <col min="7453" max="7453" width="0" style="153" hidden="1" customWidth="1"/>
    <col min="7454" max="7454" width="8.140625" style="153" customWidth="1"/>
    <col min="7455" max="7680" width="9.140625" style="153"/>
    <col min="7681" max="7681" width="26.7109375" style="153" customWidth="1"/>
    <col min="7682" max="7682" width="7.28515625" style="153" customWidth="1"/>
    <col min="7683" max="7683" width="10.140625" style="153" customWidth="1"/>
    <col min="7684" max="7685" width="8.42578125" style="153" customWidth="1"/>
    <col min="7686" max="7686" width="8" style="153" customWidth="1"/>
    <col min="7687" max="7687" width="6.5703125" style="153" customWidth="1"/>
    <col min="7688" max="7688" width="8.140625" style="153" customWidth="1"/>
    <col min="7689" max="7689" width="8.28515625" style="153" customWidth="1"/>
    <col min="7690" max="7690" width="7.7109375" style="153" customWidth="1"/>
    <col min="7691" max="7691" width="8" style="153" customWidth="1"/>
    <col min="7692" max="7692" width="7.7109375" style="153" customWidth="1"/>
    <col min="7693" max="7693" width="8" style="153" customWidth="1"/>
    <col min="7694" max="7694" width="8.85546875" style="153" customWidth="1"/>
    <col min="7695" max="7695" width="7.7109375" style="153" customWidth="1"/>
    <col min="7696" max="7696" width="8.42578125" style="153" customWidth="1"/>
    <col min="7697" max="7697" width="8.85546875" style="153" customWidth="1"/>
    <col min="7698" max="7698" width="7.7109375" style="153" customWidth="1"/>
    <col min="7699" max="7699" width="8.42578125" style="153" customWidth="1"/>
    <col min="7700" max="7700" width="7.42578125" style="153" customWidth="1"/>
    <col min="7701" max="7701" width="7.7109375" style="153" customWidth="1"/>
    <col min="7702" max="7702" width="7.42578125" style="153" customWidth="1"/>
    <col min="7703" max="7703" width="8.28515625" style="153" customWidth="1"/>
    <col min="7704" max="7704" width="7.42578125" style="153" customWidth="1"/>
    <col min="7705" max="7705" width="7.85546875" style="153" customWidth="1"/>
    <col min="7706" max="7706" width="8.5703125" style="153" customWidth="1"/>
    <col min="7707" max="7707" width="9.5703125" style="153" bestFit="1" customWidth="1"/>
    <col min="7708" max="7708" width="10" style="153" customWidth="1"/>
    <col min="7709" max="7709" width="0" style="153" hidden="1" customWidth="1"/>
    <col min="7710" max="7710" width="8.140625" style="153" customWidth="1"/>
    <col min="7711" max="7936" width="9.140625" style="153"/>
    <col min="7937" max="7937" width="26.7109375" style="153" customWidth="1"/>
    <col min="7938" max="7938" width="7.28515625" style="153" customWidth="1"/>
    <col min="7939" max="7939" width="10.140625" style="153" customWidth="1"/>
    <col min="7940" max="7941" width="8.42578125" style="153" customWidth="1"/>
    <col min="7942" max="7942" width="8" style="153" customWidth="1"/>
    <col min="7943" max="7943" width="6.5703125" style="153" customWidth="1"/>
    <col min="7944" max="7944" width="8.140625" style="153" customWidth="1"/>
    <col min="7945" max="7945" width="8.28515625" style="153" customWidth="1"/>
    <col min="7946" max="7946" width="7.7109375" style="153" customWidth="1"/>
    <col min="7947" max="7947" width="8" style="153" customWidth="1"/>
    <col min="7948" max="7948" width="7.7109375" style="153" customWidth="1"/>
    <col min="7949" max="7949" width="8" style="153" customWidth="1"/>
    <col min="7950" max="7950" width="8.85546875" style="153" customWidth="1"/>
    <col min="7951" max="7951" width="7.7109375" style="153" customWidth="1"/>
    <col min="7952" max="7952" width="8.42578125" style="153" customWidth="1"/>
    <col min="7953" max="7953" width="8.85546875" style="153" customWidth="1"/>
    <col min="7954" max="7954" width="7.7109375" style="153" customWidth="1"/>
    <col min="7955" max="7955" width="8.42578125" style="153" customWidth="1"/>
    <col min="7956" max="7956" width="7.42578125" style="153" customWidth="1"/>
    <col min="7957" max="7957" width="7.7109375" style="153" customWidth="1"/>
    <col min="7958" max="7958" width="7.42578125" style="153" customWidth="1"/>
    <col min="7959" max="7959" width="8.28515625" style="153" customWidth="1"/>
    <col min="7960" max="7960" width="7.42578125" style="153" customWidth="1"/>
    <col min="7961" max="7961" width="7.85546875" style="153" customWidth="1"/>
    <col min="7962" max="7962" width="8.5703125" style="153" customWidth="1"/>
    <col min="7963" max="7963" width="9.5703125" style="153" bestFit="1" customWidth="1"/>
    <col min="7964" max="7964" width="10" style="153" customWidth="1"/>
    <col min="7965" max="7965" width="0" style="153" hidden="1" customWidth="1"/>
    <col min="7966" max="7966" width="8.140625" style="153" customWidth="1"/>
    <col min="7967" max="8192" width="9.140625" style="153"/>
    <col min="8193" max="8193" width="26.7109375" style="153" customWidth="1"/>
    <col min="8194" max="8194" width="7.28515625" style="153" customWidth="1"/>
    <col min="8195" max="8195" width="10.140625" style="153" customWidth="1"/>
    <col min="8196" max="8197" width="8.42578125" style="153" customWidth="1"/>
    <col min="8198" max="8198" width="8" style="153" customWidth="1"/>
    <col min="8199" max="8199" width="6.5703125" style="153" customWidth="1"/>
    <col min="8200" max="8200" width="8.140625" style="153" customWidth="1"/>
    <col min="8201" max="8201" width="8.28515625" style="153" customWidth="1"/>
    <col min="8202" max="8202" width="7.7109375" style="153" customWidth="1"/>
    <col min="8203" max="8203" width="8" style="153" customWidth="1"/>
    <col min="8204" max="8204" width="7.7109375" style="153" customWidth="1"/>
    <col min="8205" max="8205" width="8" style="153" customWidth="1"/>
    <col min="8206" max="8206" width="8.85546875" style="153" customWidth="1"/>
    <col min="8207" max="8207" width="7.7109375" style="153" customWidth="1"/>
    <col min="8208" max="8208" width="8.42578125" style="153" customWidth="1"/>
    <col min="8209" max="8209" width="8.85546875" style="153" customWidth="1"/>
    <col min="8210" max="8210" width="7.7109375" style="153" customWidth="1"/>
    <col min="8211" max="8211" width="8.42578125" style="153" customWidth="1"/>
    <col min="8212" max="8212" width="7.42578125" style="153" customWidth="1"/>
    <col min="8213" max="8213" width="7.7109375" style="153" customWidth="1"/>
    <col min="8214" max="8214" width="7.42578125" style="153" customWidth="1"/>
    <col min="8215" max="8215" width="8.28515625" style="153" customWidth="1"/>
    <col min="8216" max="8216" width="7.42578125" style="153" customWidth="1"/>
    <col min="8217" max="8217" width="7.85546875" style="153" customWidth="1"/>
    <col min="8218" max="8218" width="8.5703125" style="153" customWidth="1"/>
    <col min="8219" max="8219" width="9.5703125" style="153" bestFit="1" customWidth="1"/>
    <col min="8220" max="8220" width="10" style="153" customWidth="1"/>
    <col min="8221" max="8221" width="0" style="153" hidden="1" customWidth="1"/>
    <col min="8222" max="8222" width="8.140625" style="153" customWidth="1"/>
    <col min="8223" max="8448" width="9.140625" style="153"/>
    <col min="8449" max="8449" width="26.7109375" style="153" customWidth="1"/>
    <col min="8450" max="8450" width="7.28515625" style="153" customWidth="1"/>
    <col min="8451" max="8451" width="10.140625" style="153" customWidth="1"/>
    <col min="8452" max="8453" width="8.42578125" style="153" customWidth="1"/>
    <col min="8454" max="8454" width="8" style="153" customWidth="1"/>
    <col min="8455" max="8455" width="6.5703125" style="153" customWidth="1"/>
    <col min="8456" max="8456" width="8.140625" style="153" customWidth="1"/>
    <col min="8457" max="8457" width="8.28515625" style="153" customWidth="1"/>
    <col min="8458" max="8458" width="7.7109375" style="153" customWidth="1"/>
    <col min="8459" max="8459" width="8" style="153" customWidth="1"/>
    <col min="8460" max="8460" width="7.7109375" style="153" customWidth="1"/>
    <col min="8461" max="8461" width="8" style="153" customWidth="1"/>
    <col min="8462" max="8462" width="8.85546875" style="153" customWidth="1"/>
    <col min="8463" max="8463" width="7.7109375" style="153" customWidth="1"/>
    <col min="8464" max="8464" width="8.42578125" style="153" customWidth="1"/>
    <col min="8465" max="8465" width="8.85546875" style="153" customWidth="1"/>
    <col min="8466" max="8466" width="7.7109375" style="153" customWidth="1"/>
    <col min="8467" max="8467" width="8.42578125" style="153" customWidth="1"/>
    <col min="8468" max="8468" width="7.42578125" style="153" customWidth="1"/>
    <col min="8469" max="8469" width="7.7109375" style="153" customWidth="1"/>
    <col min="8470" max="8470" width="7.42578125" style="153" customWidth="1"/>
    <col min="8471" max="8471" width="8.28515625" style="153" customWidth="1"/>
    <col min="8472" max="8472" width="7.42578125" style="153" customWidth="1"/>
    <col min="8473" max="8473" width="7.85546875" style="153" customWidth="1"/>
    <col min="8474" max="8474" width="8.5703125" style="153" customWidth="1"/>
    <col min="8475" max="8475" width="9.5703125" style="153" bestFit="1" customWidth="1"/>
    <col min="8476" max="8476" width="10" style="153" customWidth="1"/>
    <col min="8477" max="8477" width="0" style="153" hidden="1" customWidth="1"/>
    <col min="8478" max="8478" width="8.140625" style="153" customWidth="1"/>
    <col min="8479" max="8704" width="9.140625" style="153"/>
    <col min="8705" max="8705" width="26.7109375" style="153" customWidth="1"/>
    <col min="8706" max="8706" width="7.28515625" style="153" customWidth="1"/>
    <col min="8707" max="8707" width="10.140625" style="153" customWidth="1"/>
    <col min="8708" max="8709" width="8.42578125" style="153" customWidth="1"/>
    <col min="8710" max="8710" width="8" style="153" customWidth="1"/>
    <col min="8711" max="8711" width="6.5703125" style="153" customWidth="1"/>
    <col min="8712" max="8712" width="8.140625" style="153" customWidth="1"/>
    <col min="8713" max="8713" width="8.28515625" style="153" customWidth="1"/>
    <col min="8714" max="8714" width="7.7109375" style="153" customWidth="1"/>
    <col min="8715" max="8715" width="8" style="153" customWidth="1"/>
    <col min="8716" max="8716" width="7.7109375" style="153" customWidth="1"/>
    <col min="8717" max="8717" width="8" style="153" customWidth="1"/>
    <col min="8718" max="8718" width="8.85546875" style="153" customWidth="1"/>
    <col min="8719" max="8719" width="7.7109375" style="153" customWidth="1"/>
    <col min="8720" max="8720" width="8.42578125" style="153" customWidth="1"/>
    <col min="8721" max="8721" width="8.85546875" style="153" customWidth="1"/>
    <col min="8722" max="8722" width="7.7109375" style="153" customWidth="1"/>
    <col min="8723" max="8723" width="8.42578125" style="153" customWidth="1"/>
    <col min="8724" max="8724" width="7.42578125" style="153" customWidth="1"/>
    <col min="8725" max="8725" width="7.7109375" style="153" customWidth="1"/>
    <col min="8726" max="8726" width="7.42578125" style="153" customWidth="1"/>
    <col min="8727" max="8727" width="8.28515625" style="153" customWidth="1"/>
    <col min="8728" max="8728" width="7.42578125" style="153" customWidth="1"/>
    <col min="8729" max="8729" width="7.85546875" style="153" customWidth="1"/>
    <col min="8730" max="8730" width="8.5703125" style="153" customWidth="1"/>
    <col min="8731" max="8731" width="9.5703125" style="153" bestFit="1" customWidth="1"/>
    <col min="8732" max="8732" width="10" style="153" customWidth="1"/>
    <col min="8733" max="8733" width="0" style="153" hidden="1" customWidth="1"/>
    <col min="8734" max="8734" width="8.140625" style="153" customWidth="1"/>
    <col min="8735" max="8960" width="9.140625" style="153"/>
    <col min="8961" max="8961" width="26.7109375" style="153" customWidth="1"/>
    <col min="8962" max="8962" width="7.28515625" style="153" customWidth="1"/>
    <col min="8963" max="8963" width="10.140625" style="153" customWidth="1"/>
    <col min="8964" max="8965" width="8.42578125" style="153" customWidth="1"/>
    <col min="8966" max="8966" width="8" style="153" customWidth="1"/>
    <col min="8967" max="8967" width="6.5703125" style="153" customWidth="1"/>
    <col min="8968" max="8968" width="8.140625" style="153" customWidth="1"/>
    <col min="8969" max="8969" width="8.28515625" style="153" customWidth="1"/>
    <col min="8970" max="8970" width="7.7109375" style="153" customWidth="1"/>
    <col min="8971" max="8971" width="8" style="153" customWidth="1"/>
    <col min="8972" max="8972" width="7.7109375" style="153" customWidth="1"/>
    <col min="8973" max="8973" width="8" style="153" customWidth="1"/>
    <col min="8974" max="8974" width="8.85546875" style="153" customWidth="1"/>
    <col min="8975" max="8975" width="7.7109375" style="153" customWidth="1"/>
    <col min="8976" max="8976" width="8.42578125" style="153" customWidth="1"/>
    <col min="8977" max="8977" width="8.85546875" style="153" customWidth="1"/>
    <col min="8978" max="8978" width="7.7109375" style="153" customWidth="1"/>
    <col min="8979" max="8979" width="8.42578125" style="153" customWidth="1"/>
    <col min="8980" max="8980" width="7.42578125" style="153" customWidth="1"/>
    <col min="8981" max="8981" width="7.7109375" style="153" customWidth="1"/>
    <col min="8982" max="8982" width="7.42578125" style="153" customWidth="1"/>
    <col min="8983" max="8983" width="8.28515625" style="153" customWidth="1"/>
    <col min="8984" max="8984" width="7.42578125" style="153" customWidth="1"/>
    <col min="8985" max="8985" width="7.85546875" style="153" customWidth="1"/>
    <col min="8986" max="8986" width="8.5703125" style="153" customWidth="1"/>
    <col min="8987" max="8987" width="9.5703125" style="153" bestFit="1" customWidth="1"/>
    <col min="8988" max="8988" width="10" style="153" customWidth="1"/>
    <col min="8989" max="8989" width="0" style="153" hidden="1" customWidth="1"/>
    <col min="8990" max="8990" width="8.140625" style="153" customWidth="1"/>
    <col min="8991" max="9216" width="9.140625" style="153"/>
    <col min="9217" max="9217" width="26.7109375" style="153" customWidth="1"/>
    <col min="9218" max="9218" width="7.28515625" style="153" customWidth="1"/>
    <col min="9219" max="9219" width="10.140625" style="153" customWidth="1"/>
    <col min="9220" max="9221" width="8.42578125" style="153" customWidth="1"/>
    <col min="9222" max="9222" width="8" style="153" customWidth="1"/>
    <col min="9223" max="9223" width="6.5703125" style="153" customWidth="1"/>
    <col min="9224" max="9224" width="8.140625" style="153" customWidth="1"/>
    <col min="9225" max="9225" width="8.28515625" style="153" customWidth="1"/>
    <col min="9226" max="9226" width="7.7109375" style="153" customWidth="1"/>
    <col min="9227" max="9227" width="8" style="153" customWidth="1"/>
    <col min="9228" max="9228" width="7.7109375" style="153" customWidth="1"/>
    <col min="9229" max="9229" width="8" style="153" customWidth="1"/>
    <col min="9230" max="9230" width="8.85546875" style="153" customWidth="1"/>
    <col min="9231" max="9231" width="7.7109375" style="153" customWidth="1"/>
    <col min="9232" max="9232" width="8.42578125" style="153" customWidth="1"/>
    <col min="9233" max="9233" width="8.85546875" style="153" customWidth="1"/>
    <col min="9234" max="9234" width="7.7109375" style="153" customWidth="1"/>
    <col min="9235" max="9235" width="8.42578125" style="153" customWidth="1"/>
    <col min="9236" max="9236" width="7.42578125" style="153" customWidth="1"/>
    <col min="9237" max="9237" width="7.7109375" style="153" customWidth="1"/>
    <col min="9238" max="9238" width="7.42578125" style="153" customWidth="1"/>
    <col min="9239" max="9239" width="8.28515625" style="153" customWidth="1"/>
    <col min="9240" max="9240" width="7.42578125" style="153" customWidth="1"/>
    <col min="9241" max="9241" width="7.85546875" style="153" customWidth="1"/>
    <col min="9242" max="9242" width="8.5703125" style="153" customWidth="1"/>
    <col min="9243" max="9243" width="9.5703125" style="153" bestFit="1" customWidth="1"/>
    <col min="9244" max="9244" width="10" style="153" customWidth="1"/>
    <col min="9245" max="9245" width="0" style="153" hidden="1" customWidth="1"/>
    <col min="9246" max="9246" width="8.140625" style="153" customWidth="1"/>
    <col min="9247" max="9472" width="9.140625" style="153"/>
    <col min="9473" max="9473" width="26.7109375" style="153" customWidth="1"/>
    <col min="9474" max="9474" width="7.28515625" style="153" customWidth="1"/>
    <col min="9475" max="9475" width="10.140625" style="153" customWidth="1"/>
    <col min="9476" max="9477" width="8.42578125" style="153" customWidth="1"/>
    <col min="9478" max="9478" width="8" style="153" customWidth="1"/>
    <col min="9479" max="9479" width="6.5703125" style="153" customWidth="1"/>
    <col min="9480" max="9480" width="8.140625" style="153" customWidth="1"/>
    <col min="9481" max="9481" width="8.28515625" style="153" customWidth="1"/>
    <col min="9482" max="9482" width="7.7109375" style="153" customWidth="1"/>
    <col min="9483" max="9483" width="8" style="153" customWidth="1"/>
    <col min="9484" max="9484" width="7.7109375" style="153" customWidth="1"/>
    <col min="9485" max="9485" width="8" style="153" customWidth="1"/>
    <col min="9486" max="9486" width="8.85546875" style="153" customWidth="1"/>
    <col min="9487" max="9487" width="7.7109375" style="153" customWidth="1"/>
    <col min="9488" max="9488" width="8.42578125" style="153" customWidth="1"/>
    <col min="9489" max="9489" width="8.85546875" style="153" customWidth="1"/>
    <col min="9490" max="9490" width="7.7109375" style="153" customWidth="1"/>
    <col min="9491" max="9491" width="8.42578125" style="153" customWidth="1"/>
    <col min="9492" max="9492" width="7.42578125" style="153" customWidth="1"/>
    <col min="9493" max="9493" width="7.7109375" style="153" customWidth="1"/>
    <col min="9494" max="9494" width="7.42578125" style="153" customWidth="1"/>
    <col min="9495" max="9495" width="8.28515625" style="153" customWidth="1"/>
    <col min="9496" max="9496" width="7.42578125" style="153" customWidth="1"/>
    <col min="9497" max="9497" width="7.85546875" style="153" customWidth="1"/>
    <col min="9498" max="9498" width="8.5703125" style="153" customWidth="1"/>
    <col min="9499" max="9499" width="9.5703125" style="153" bestFit="1" customWidth="1"/>
    <col min="9500" max="9500" width="10" style="153" customWidth="1"/>
    <col min="9501" max="9501" width="0" style="153" hidden="1" customWidth="1"/>
    <col min="9502" max="9502" width="8.140625" style="153" customWidth="1"/>
    <col min="9503" max="9728" width="9.140625" style="153"/>
    <col min="9729" max="9729" width="26.7109375" style="153" customWidth="1"/>
    <col min="9730" max="9730" width="7.28515625" style="153" customWidth="1"/>
    <col min="9731" max="9731" width="10.140625" style="153" customWidth="1"/>
    <col min="9732" max="9733" width="8.42578125" style="153" customWidth="1"/>
    <col min="9734" max="9734" width="8" style="153" customWidth="1"/>
    <col min="9735" max="9735" width="6.5703125" style="153" customWidth="1"/>
    <col min="9736" max="9736" width="8.140625" style="153" customWidth="1"/>
    <col min="9737" max="9737" width="8.28515625" style="153" customWidth="1"/>
    <col min="9738" max="9738" width="7.7109375" style="153" customWidth="1"/>
    <col min="9739" max="9739" width="8" style="153" customWidth="1"/>
    <col min="9740" max="9740" width="7.7109375" style="153" customWidth="1"/>
    <col min="9741" max="9741" width="8" style="153" customWidth="1"/>
    <col min="9742" max="9742" width="8.85546875" style="153" customWidth="1"/>
    <col min="9743" max="9743" width="7.7109375" style="153" customWidth="1"/>
    <col min="9744" max="9744" width="8.42578125" style="153" customWidth="1"/>
    <col min="9745" max="9745" width="8.85546875" style="153" customWidth="1"/>
    <col min="9746" max="9746" width="7.7109375" style="153" customWidth="1"/>
    <col min="9747" max="9747" width="8.42578125" style="153" customWidth="1"/>
    <col min="9748" max="9748" width="7.42578125" style="153" customWidth="1"/>
    <col min="9749" max="9749" width="7.7109375" style="153" customWidth="1"/>
    <col min="9750" max="9750" width="7.42578125" style="153" customWidth="1"/>
    <col min="9751" max="9751" width="8.28515625" style="153" customWidth="1"/>
    <col min="9752" max="9752" width="7.42578125" style="153" customWidth="1"/>
    <col min="9753" max="9753" width="7.85546875" style="153" customWidth="1"/>
    <col min="9754" max="9754" width="8.5703125" style="153" customWidth="1"/>
    <col min="9755" max="9755" width="9.5703125" style="153" bestFit="1" customWidth="1"/>
    <col min="9756" max="9756" width="10" style="153" customWidth="1"/>
    <col min="9757" max="9757" width="0" style="153" hidden="1" customWidth="1"/>
    <col min="9758" max="9758" width="8.140625" style="153" customWidth="1"/>
    <col min="9759" max="9984" width="9.140625" style="153"/>
    <col min="9985" max="9985" width="26.7109375" style="153" customWidth="1"/>
    <col min="9986" max="9986" width="7.28515625" style="153" customWidth="1"/>
    <col min="9987" max="9987" width="10.140625" style="153" customWidth="1"/>
    <col min="9988" max="9989" width="8.42578125" style="153" customWidth="1"/>
    <col min="9990" max="9990" width="8" style="153" customWidth="1"/>
    <col min="9991" max="9991" width="6.5703125" style="153" customWidth="1"/>
    <col min="9992" max="9992" width="8.140625" style="153" customWidth="1"/>
    <col min="9993" max="9993" width="8.28515625" style="153" customWidth="1"/>
    <col min="9994" max="9994" width="7.7109375" style="153" customWidth="1"/>
    <col min="9995" max="9995" width="8" style="153" customWidth="1"/>
    <col min="9996" max="9996" width="7.7109375" style="153" customWidth="1"/>
    <col min="9997" max="9997" width="8" style="153" customWidth="1"/>
    <col min="9998" max="9998" width="8.85546875" style="153" customWidth="1"/>
    <col min="9999" max="9999" width="7.7109375" style="153" customWidth="1"/>
    <col min="10000" max="10000" width="8.42578125" style="153" customWidth="1"/>
    <col min="10001" max="10001" width="8.85546875" style="153" customWidth="1"/>
    <col min="10002" max="10002" width="7.7109375" style="153" customWidth="1"/>
    <col min="10003" max="10003" width="8.42578125" style="153" customWidth="1"/>
    <col min="10004" max="10004" width="7.42578125" style="153" customWidth="1"/>
    <col min="10005" max="10005" width="7.7109375" style="153" customWidth="1"/>
    <col min="10006" max="10006" width="7.42578125" style="153" customWidth="1"/>
    <col min="10007" max="10007" width="8.28515625" style="153" customWidth="1"/>
    <col min="10008" max="10008" width="7.42578125" style="153" customWidth="1"/>
    <col min="10009" max="10009" width="7.85546875" style="153" customWidth="1"/>
    <col min="10010" max="10010" width="8.5703125" style="153" customWidth="1"/>
    <col min="10011" max="10011" width="9.5703125" style="153" bestFit="1" customWidth="1"/>
    <col min="10012" max="10012" width="10" style="153" customWidth="1"/>
    <col min="10013" max="10013" width="0" style="153" hidden="1" customWidth="1"/>
    <col min="10014" max="10014" width="8.140625" style="153" customWidth="1"/>
    <col min="10015" max="10240" width="9.140625" style="153"/>
    <col min="10241" max="10241" width="26.7109375" style="153" customWidth="1"/>
    <col min="10242" max="10242" width="7.28515625" style="153" customWidth="1"/>
    <col min="10243" max="10243" width="10.140625" style="153" customWidth="1"/>
    <col min="10244" max="10245" width="8.42578125" style="153" customWidth="1"/>
    <col min="10246" max="10246" width="8" style="153" customWidth="1"/>
    <col min="10247" max="10247" width="6.5703125" style="153" customWidth="1"/>
    <col min="10248" max="10248" width="8.140625" style="153" customWidth="1"/>
    <col min="10249" max="10249" width="8.28515625" style="153" customWidth="1"/>
    <col min="10250" max="10250" width="7.7109375" style="153" customWidth="1"/>
    <col min="10251" max="10251" width="8" style="153" customWidth="1"/>
    <col min="10252" max="10252" width="7.7109375" style="153" customWidth="1"/>
    <col min="10253" max="10253" width="8" style="153" customWidth="1"/>
    <col min="10254" max="10254" width="8.85546875" style="153" customWidth="1"/>
    <col min="10255" max="10255" width="7.7109375" style="153" customWidth="1"/>
    <col min="10256" max="10256" width="8.42578125" style="153" customWidth="1"/>
    <col min="10257" max="10257" width="8.85546875" style="153" customWidth="1"/>
    <col min="10258" max="10258" width="7.7109375" style="153" customWidth="1"/>
    <col min="10259" max="10259" width="8.42578125" style="153" customWidth="1"/>
    <col min="10260" max="10260" width="7.42578125" style="153" customWidth="1"/>
    <col min="10261" max="10261" width="7.7109375" style="153" customWidth="1"/>
    <col min="10262" max="10262" width="7.42578125" style="153" customWidth="1"/>
    <col min="10263" max="10263" width="8.28515625" style="153" customWidth="1"/>
    <col min="10264" max="10264" width="7.42578125" style="153" customWidth="1"/>
    <col min="10265" max="10265" width="7.85546875" style="153" customWidth="1"/>
    <col min="10266" max="10266" width="8.5703125" style="153" customWidth="1"/>
    <col min="10267" max="10267" width="9.5703125" style="153" bestFit="1" customWidth="1"/>
    <col min="10268" max="10268" width="10" style="153" customWidth="1"/>
    <col min="10269" max="10269" width="0" style="153" hidden="1" customWidth="1"/>
    <col min="10270" max="10270" width="8.140625" style="153" customWidth="1"/>
    <col min="10271" max="10496" width="9.140625" style="153"/>
    <col min="10497" max="10497" width="26.7109375" style="153" customWidth="1"/>
    <col min="10498" max="10498" width="7.28515625" style="153" customWidth="1"/>
    <col min="10499" max="10499" width="10.140625" style="153" customWidth="1"/>
    <col min="10500" max="10501" width="8.42578125" style="153" customWidth="1"/>
    <col min="10502" max="10502" width="8" style="153" customWidth="1"/>
    <col min="10503" max="10503" width="6.5703125" style="153" customWidth="1"/>
    <col min="10504" max="10504" width="8.140625" style="153" customWidth="1"/>
    <col min="10505" max="10505" width="8.28515625" style="153" customWidth="1"/>
    <col min="10506" max="10506" width="7.7109375" style="153" customWidth="1"/>
    <col min="10507" max="10507" width="8" style="153" customWidth="1"/>
    <col min="10508" max="10508" width="7.7109375" style="153" customWidth="1"/>
    <col min="10509" max="10509" width="8" style="153" customWidth="1"/>
    <col min="10510" max="10510" width="8.85546875" style="153" customWidth="1"/>
    <col min="10511" max="10511" width="7.7109375" style="153" customWidth="1"/>
    <col min="10512" max="10512" width="8.42578125" style="153" customWidth="1"/>
    <col min="10513" max="10513" width="8.85546875" style="153" customWidth="1"/>
    <col min="10514" max="10514" width="7.7109375" style="153" customWidth="1"/>
    <col min="10515" max="10515" width="8.42578125" style="153" customWidth="1"/>
    <col min="10516" max="10516" width="7.42578125" style="153" customWidth="1"/>
    <col min="10517" max="10517" width="7.7109375" style="153" customWidth="1"/>
    <col min="10518" max="10518" width="7.42578125" style="153" customWidth="1"/>
    <col min="10519" max="10519" width="8.28515625" style="153" customWidth="1"/>
    <col min="10520" max="10520" width="7.42578125" style="153" customWidth="1"/>
    <col min="10521" max="10521" width="7.85546875" style="153" customWidth="1"/>
    <col min="10522" max="10522" width="8.5703125" style="153" customWidth="1"/>
    <col min="10523" max="10523" width="9.5703125" style="153" bestFit="1" customWidth="1"/>
    <col min="10524" max="10524" width="10" style="153" customWidth="1"/>
    <col min="10525" max="10525" width="0" style="153" hidden="1" customWidth="1"/>
    <col min="10526" max="10526" width="8.140625" style="153" customWidth="1"/>
    <col min="10527" max="10752" width="9.140625" style="153"/>
    <col min="10753" max="10753" width="26.7109375" style="153" customWidth="1"/>
    <col min="10754" max="10754" width="7.28515625" style="153" customWidth="1"/>
    <col min="10755" max="10755" width="10.140625" style="153" customWidth="1"/>
    <col min="10756" max="10757" width="8.42578125" style="153" customWidth="1"/>
    <col min="10758" max="10758" width="8" style="153" customWidth="1"/>
    <col min="10759" max="10759" width="6.5703125" style="153" customWidth="1"/>
    <col min="10760" max="10760" width="8.140625" style="153" customWidth="1"/>
    <col min="10761" max="10761" width="8.28515625" style="153" customWidth="1"/>
    <col min="10762" max="10762" width="7.7109375" style="153" customWidth="1"/>
    <col min="10763" max="10763" width="8" style="153" customWidth="1"/>
    <col min="10764" max="10764" width="7.7109375" style="153" customWidth="1"/>
    <col min="10765" max="10765" width="8" style="153" customWidth="1"/>
    <col min="10766" max="10766" width="8.85546875" style="153" customWidth="1"/>
    <col min="10767" max="10767" width="7.7109375" style="153" customWidth="1"/>
    <col min="10768" max="10768" width="8.42578125" style="153" customWidth="1"/>
    <col min="10769" max="10769" width="8.85546875" style="153" customWidth="1"/>
    <col min="10770" max="10770" width="7.7109375" style="153" customWidth="1"/>
    <col min="10771" max="10771" width="8.42578125" style="153" customWidth="1"/>
    <col min="10772" max="10772" width="7.42578125" style="153" customWidth="1"/>
    <col min="10773" max="10773" width="7.7109375" style="153" customWidth="1"/>
    <col min="10774" max="10774" width="7.42578125" style="153" customWidth="1"/>
    <col min="10775" max="10775" width="8.28515625" style="153" customWidth="1"/>
    <col min="10776" max="10776" width="7.42578125" style="153" customWidth="1"/>
    <col min="10777" max="10777" width="7.85546875" style="153" customWidth="1"/>
    <col min="10778" max="10778" width="8.5703125" style="153" customWidth="1"/>
    <col min="10779" max="10779" width="9.5703125" style="153" bestFit="1" customWidth="1"/>
    <col min="10780" max="10780" width="10" style="153" customWidth="1"/>
    <col min="10781" max="10781" width="0" style="153" hidden="1" customWidth="1"/>
    <col min="10782" max="10782" width="8.140625" style="153" customWidth="1"/>
    <col min="10783" max="11008" width="9.140625" style="153"/>
    <col min="11009" max="11009" width="26.7109375" style="153" customWidth="1"/>
    <col min="11010" max="11010" width="7.28515625" style="153" customWidth="1"/>
    <col min="11011" max="11011" width="10.140625" style="153" customWidth="1"/>
    <col min="11012" max="11013" width="8.42578125" style="153" customWidth="1"/>
    <col min="11014" max="11014" width="8" style="153" customWidth="1"/>
    <col min="11015" max="11015" width="6.5703125" style="153" customWidth="1"/>
    <col min="11016" max="11016" width="8.140625" style="153" customWidth="1"/>
    <col min="11017" max="11017" width="8.28515625" style="153" customWidth="1"/>
    <col min="11018" max="11018" width="7.7109375" style="153" customWidth="1"/>
    <col min="11019" max="11019" width="8" style="153" customWidth="1"/>
    <col min="11020" max="11020" width="7.7109375" style="153" customWidth="1"/>
    <col min="11021" max="11021" width="8" style="153" customWidth="1"/>
    <col min="11022" max="11022" width="8.85546875" style="153" customWidth="1"/>
    <col min="11023" max="11023" width="7.7109375" style="153" customWidth="1"/>
    <col min="11024" max="11024" width="8.42578125" style="153" customWidth="1"/>
    <col min="11025" max="11025" width="8.85546875" style="153" customWidth="1"/>
    <col min="11026" max="11026" width="7.7109375" style="153" customWidth="1"/>
    <col min="11027" max="11027" width="8.42578125" style="153" customWidth="1"/>
    <col min="11028" max="11028" width="7.42578125" style="153" customWidth="1"/>
    <col min="11029" max="11029" width="7.7109375" style="153" customWidth="1"/>
    <col min="11030" max="11030" width="7.42578125" style="153" customWidth="1"/>
    <col min="11031" max="11031" width="8.28515625" style="153" customWidth="1"/>
    <col min="11032" max="11032" width="7.42578125" style="153" customWidth="1"/>
    <col min="11033" max="11033" width="7.85546875" style="153" customWidth="1"/>
    <col min="11034" max="11034" width="8.5703125" style="153" customWidth="1"/>
    <col min="11035" max="11035" width="9.5703125" style="153" bestFit="1" customWidth="1"/>
    <col min="11036" max="11036" width="10" style="153" customWidth="1"/>
    <col min="11037" max="11037" width="0" style="153" hidden="1" customWidth="1"/>
    <col min="11038" max="11038" width="8.140625" style="153" customWidth="1"/>
    <col min="11039" max="11264" width="9.140625" style="153"/>
    <col min="11265" max="11265" width="26.7109375" style="153" customWidth="1"/>
    <col min="11266" max="11266" width="7.28515625" style="153" customWidth="1"/>
    <col min="11267" max="11267" width="10.140625" style="153" customWidth="1"/>
    <col min="11268" max="11269" width="8.42578125" style="153" customWidth="1"/>
    <col min="11270" max="11270" width="8" style="153" customWidth="1"/>
    <col min="11271" max="11271" width="6.5703125" style="153" customWidth="1"/>
    <col min="11272" max="11272" width="8.140625" style="153" customWidth="1"/>
    <col min="11273" max="11273" width="8.28515625" style="153" customWidth="1"/>
    <col min="11274" max="11274" width="7.7109375" style="153" customWidth="1"/>
    <col min="11275" max="11275" width="8" style="153" customWidth="1"/>
    <col min="11276" max="11276" width="7.7109375" style="153" customWidth="1"/>
    <col min="11277" max="11277" width="8" style="153" customWidth="1"/>
    <col min="11278" max="11278" width="8.85546875" style="153" customWidth="1"/>
    <col min="11279" max="11279" width="7.7109375" style="153" customWidth="1"/>
    <col min="11280" max="11280" width="8.42578125" style="153" customWidth="1"/>
    <col min="11281" max="11281" width="8.85546875" style="153" customWidth="1"/>
    <col min="11282" max="11282" width="7.7109375" style="153" customWidth="1"/>
    <col min="11283" max="11283" width="8.42578125" style="153" customWidth="1"/>
    <col min="11284" max="11284" width="7.42578125" style="153" customWidth="1"/>
    <col min="11285" max="11285" width="7.7109375" style="153" customWidth="1"/>
    <col min="11286" max="11286" width="7.42578125" style="153" customWidth="1"/>
    <col min="11287" max="11287" width="8.28515625" style="153" customWidth="1"/>
    <col min="11288" max="11288" width="7.42578125" style="153" customWidth="1"/>
    <col min="11289" max="11289" width="7.85546875" style="153" customWidth="1"/>
    <col min="11290" max="11290" width="8.5703125" style="153" customWidth="1"/>
    <col min="11291" max="11291" width="9.5703125" style="153" bestFit="1" customWidth="1"/>
    <col min="11292" max="11292" width="10" style="153" customWidth="1"/>
    <col min="11293" max="11293" width="0" style="153" hidden="1" customWidth="1"/>
    <col min="11294" max="11294" width="8.140625" style="153" customWidth="1"/>
    <col min="11295" max="11520" width="9.140625" style="153"/>
    <col min="11521" max="11521" width="26.7109375" style="153" customWidth="1"/>
    <col min="11522" max="11522" width="7.28515625" style="153" customWidth="1"/>
    <col min="11523" max="11523" width="10.140625" style="153" customWidth="1"/>
    <col min="11524" max="11525" width="8.42578125" style="153" customWidth="1"/>
    <col min="11526" max="11526" width="8" style="153" customWidth="1"/>
    <col min="11527" max="11527" width="6.5703125" style="153" customWidth="1"/>
    <col min="11528" max="11528" width="8.140625" style="153" customWidth="1"/>
    <col min="11529" max="11529" width="8.28515625" style="153" customWidth="1"/>
    <col min="11530" max="11530" width="7.7109375" style="153" customWidth="1"/>
    <col min="11531" max="11531" width="8" style="153" customWidth="1"/>
    <col min="11532" max="11532" width="7.7109375" style="153" customWidth="1"/>
    <col min="11533" max="11533" width="8" style="153" customWidth="1"/>
    <col min="11534" max="11534" width="8.85546875" style="153" customWidth="1"/>
    <col min="11535" max="11535" width="7.7109375" style="153" customWidth="1"/>
    <col min="11536" max="11536" width="8.42578125" style="153" customWidth="1"/>
    <col min="11537" max="11537" width="8.85546875" style="153" customWidth="1"/>
    <col min="11538" max="11538" width="7.7109375" style="153" customWidth="1"/>
    <col min="11539" max="11539" width="8.42578125" style="153" customWidth="1"/>
    <col min="11540" max="11540" width="7.42578125" style="153" customWidth="1"/>
    <col min="11541" max="11541" width="7.7109375" style="153" customWidth="1"/>
    <col min="11542" max="11542" width="7.42578125" style="153" customWidth="1"/>
    <col min="11543" max="11543" width="8.28515625" style="153" customWidth="1"/>
    <col min="11544" max="11544" width="7.42578125" style="153" customWidth="1"/>
    <col min="11545" max="11545" width="7.85546875" style="153" customWidth="1"/>
    <col min="11546" max="11546" width="8.5703125" style="153" customWidth="1"/>
    <col min="11547" max="11547" width="9.5703125" style="153" bestFit="1" customWidth="1"/>
    <col min="11548" max="11548" width="10" style="153" customWidth="1"/>
    <col min="11549" max="11549" width="0" style="153" hidden="1" customWidth="1"/>
    <col min="11550" max="11550" width="8.140625" style="153" customWidth="1"/>
    <col min="11551" max="11776" width="9.140625" style="153"/>
    <col min="11777" max="11777" width="26.7109375" style="153" customWidth="1"/>
    <col min="11778" max="11778" width="7.28515625" style="153" customWidth="1"/>
    <col min="11779" max="11779" width="10.140625" style="153" customWidth="1"/>
    <col min="11780" max="11781" width="8.42578125" style="153" customWidth="1"/>
    <col min="11782" max="11782" width="8" style="153" customWidth="1"/>
    <col min="11783" max="11783" width="6.5703125" style="153" customWidth="1"/>
    <col min="11784" max="11784" width="8.140625" style="153" customWidth="1"/>
    <col min="11785" max="11785" width="8.28515625" style="153" customWidth="1"/>
    <col min="11786" max="11786" width="7.7109375" style="153" customWidth="1"/>
    <col min="11787" max="11787" width="8" style="153" customWidth="1"/>
    <col min="11788" max="11788" width="7.7109375" style="153" customWidth="1"/>
    <col min="11789" max="11789" width="8" style="153" customWidth="1"/>
    <col min="11790" max="11790" width="8.85546875" style="153" customWidth="1"/>
    <col min="11791" max="11791" width="7.7109375" style="153" customWidth="1"/>
    <col min="11792" max="11792" width="8.42578125" style="153" customWidth="1"/>
    <col min="11793" max="11793" width="8.85546875" style="153" customWidth="1"/>
    <col min="11794" max="11794" width="7.7109375" style="153" customWidth="1"/>
    <col min="11795" max="11795" width="8.42578125" style="153" customWidth="1"/>
    <col min="11796" max="11796" width="7.42578125" style="153" customWidth="1"/>
    <col min="11797" max="11797" width="7.7109375" style="153" customWidth="1"/>
    <col min="11798" max="11798" width="7.42578125" style="153" customWidth="1"/>
    <col min="11799" max="11799" width="8.28515625" style="153" customWidth="1"/>
    <col min="11800" max="11800" width="7.42578125" style="153" customWidth="1"/>
    <col min="11801" max="11801" width="7.85546875" style="153" customWidth="1"/>
    <col min="11802" max="11802" width="8.5703125" style="153" customWidth="1"/>
    <col min="11803" max="11803" width="9.5703125" style="153" bestFit="1" customWidth="1"/>
    <col min="11804" max="11804" width="10" style="153" customWidth="1"/>
    <col min="11805" max="11805" width="0" style="153" hidden="1" customWidth="1"/>
    <col min="11806" max="11806" width="8.140625" style="153" customWidth="1"/>
    <col min="11807" max="12032" width="9.140625" style="153"/>
    <col min="12033" max="12033" width="26.7109375" style="153" customWidth="1"/>
    <col min="12034" max="12034" width="7.28515625" style="153" customWidth="1"/>
    <col min="12035" max="12035" width="10.140625" style="153" customWidth="1"/>
    <col min="12036" max="12037" width="8.42578125" style="153" customWidth="1"/>
    <col min="12038" max="12038" width="8" style="153" customWidth="1"/>
    <col min="12039" max="12039" width="6.5703125" style="153" customWidth="1"/>
    <col min="12040" max="12040" width="8.140625" style="153" customWidth="1"/>
    <col min="12041" max="12041" width="8.28515625" style="153" customWidth="1"/>
    <col min="12042" max="12042" width="7.7109375" style="153" customWidth="1"/>
    <col min="12043" max="12043" width="8" style="153" customWidth="1"/>
    <col min="12044" max="12044" width="7.7109375" style="153" customWidth="1"/>
    <col min="12045" max="12045" width="8" style="153" customWidth="1"/>
    <col min="12046" max="12046" width="8.85546875" style="153" customWidth="1"/>
    <col min="12047" max="12047" width="7.7109375" style="153" customWidth="1"/>
    <col min="12048" max="12048" width="8.42578125" style="153" customWidth="1"/>
    <col min="12049" max="12049" width="8.85546875" style="153" customWidth="1"/>
    <col min="12050" max="12050" width="7.7109375" style="153" customWidth="1"/>
    <col min="12051" max="12051" width="8.42578125" style="153" customWidth="1"/>
    <col min="12052" max="12052" width="7.42578125" style="153" customWidth="1"/>
    <col min="12053" max="12053" width="7.7109375" style="153" customWidth="1"/>
    <col min="12054" max="12054" width="7.42578125" style="153" customWidth="1"/>
    <col min="12055" max="12055" width="8.28515625" style="153" customWidth="1"/>
    <col min="12056" max="12056" width="7.42578125" style="153" customWidth="1"/>
    <col min="12057" max="12057" width="7.85546875" style="153" customWidth="1"/>
    <col min="12058" max="12058" width="8.5703125" style="153" customWidth="1"/>
    <col min="12059" max="12059" width="9.5703125" style="153" bestFit="1" customWidth="1"/>
    <col min="12060" max="12060" width="10" style="153" customWidth="1"/>
    <col min="12061" max="12061" width="0" style="153" hidden="1" customWidth="1"/>
    <col min="12062" max="12062" width="8.140625" style="153" customWidth="1"/>
    <col min="12063" max="12288" width="9.140625" style="153"/>
    <col min="12289" max="12289" width="26.7109375" style="153" customWidth="1"/>
    <col min="12290" max="12290" width="7.28515625" style="153" customWidth="1"/>
    <col min="12291" max="12291" width="10.140625" style="153" customWidth="1"/>
    <col min="12292" max="12293" width="8.42578125" style="153" customWidth="1"/>
    <col min="12294" max="12294" width="8" style="153" customWidth="1"/>
    <col min="12295" max="12295" width="6.5703125" style="153" customWidth="1"/>
    <col min="12296" max="12296" width="8.140625" style="153" customWidth="1"/>
    <col min="12297" max="12297" width="8.28515625" style="153" customWidth="1"/>
    <col min="12298" max="12298" width="7.7109375" style="153" customWidth="1"/>
    <col min="12299" max="12299" width="8" style="153" customWidth="1"/>
    <col min="12300" max="12300" width="7.7109375" style="153" customWidth="1"/>
    <col min="12301" max="12301" width="8" style="153" customWidth="1"/>
    <col min="12302" max="12302" width="8.85546875" style="153" customWidth="1"/>
    <col min="12303" max="12303" width="7.7109375" style="153" customWidth="1"/>
    <col min="12304" max="12304" width="8.42578125" style="153" customWidth="1"/>
    <col min="12305" max="12305" width="8.85546875" style="153" customWidth="1"/>
    <col min="12306" max="12306" width="7.7109375" style="153" customWidth="1"/>
    <col min="12307" max="12307" width="8.42578125" style="153" customWidth="1"/>
    <col min="12308" max="12308" width="7.42578125" style="153" customWidth="1"/>
    <col min="12309" max="12309" width="7.7109375" style="153" customWidth="1"/>
    <col min="12310" max="12310" width="7.42578125" style="153" customWidth="1"/>
    <col min="12311" max="12311" width="8.28515625" style="153" customWidth="1"/>
    <col min="12312" max="12312" width="7.42578125" style="153" customWidth="1"/>
    <col min="12313" max="12313" width="7.85546875" style="153" customWidth="1"/>
    <col min="12314" max="12314" width="8.5703125" style="153" customWidth="1"/>
    <col min="12315" max="12315" width="9.5703125" style="153" bestFit="1" customWidth="1"/>
    <col min="12316" max="12316" width="10" style="153" customWidth="1"/>
    <col min="12317" max="12317" width="0" style="153" hidden="1" customWidth="1"/>
    <col min="12318" max="12318" width="8.140625" style="153" customWidth="1"/>
    <col min="12319" max="12544" width="9.140625" style="153"/>
    <col min="12545" max="12545" width="26.7109375" style="153" customWidth="1"/>
    <col min="12546" max="12546" width="7.28515625" style="153" customWidth="1"/>
    <col min="12547" max="12547" width="10.140625" style="153" customWidth="1"/>
    <col min="12548" max="12549" width="8.42578125" style="153" customWidth="1"/>
    <col min="12550" max="12550" width="8" style="153" customWidth="1"/>
    <col min="12551" max="12551" width="6.5703125" style="153" customWidth="1"/>
    <col min="12552" max="12552" width="8.140625" style="153" customWidth="1"/>
    <col min="12553" max="12553" width="8.28515625" style="153" customWidth="1"/>
    <col min="12554" max="12554" width="7.7109375" style="153" customWidth="1"/>
    <col min="12555" max="12555" width="8" style="153" customWidth="1"/>
    <col min="12556" max="12556" width="7.7109375" style="153" customWidth="1"/>
    <col min="12557" max="12557" width="8" style="153" customWidth="1"/>
    <col min="12558" max="12558" width="8.85546875" style="153" customWidth="1"/>
    <col min="12559" max="12559" width="7.7109375" style="153" customWidth="1"/>
    <col min="12560" max="12560" width="8.42578125" style="153" customWidth="1"/>
    <col min="12561" max="12561" width="8.85546875" style="153" customWidth="1"/>
    <col min="12562" max="12562" width="7.7109375" style="153" customWidth="1"/>
    <col min="12563" max="12563" width="8.42578125" style="153" customWidth="1"/>
    <col min="12564" max="12564" width="7.42578125" style="153" customWidth="1"/>
    <col min="12565" max="12565" width="7.7109375" style="153" customWidth="1"/>
    <col min="12566" max="12566" width="7.42578125" style="153" customWidth="1"/>
    <col min="12567" max="12567" width="8.28515625" style="153" customWidth="1"/>
    <col min="12568" max="12568" width="7.42578125" style="153" customWidth="1"/>
    <col min="12569" max="12569" width="7.85546875" style="153" customWidth="1"/>
    <col min="12570" max="12570" width="8.5703125" style="153" customWidth="1"/>
    <col min="12571" max="12571" width="9.5703125" style="153" bestFit="1" customWidth="1"/>
    <col min="12572" max="12572" width="10" style="153" customWidth="1"/>
    <col min="12573" max="12573" width="0" style="153" hidden="1" customWidth="1"/>
    <col min="12574" max="12574" width="8.140625" style="153" customWidth="1"/>
    <col min="12575" max="12800" width="9.140625" style="153"/>
    <col min="12801" max="12801" width="26.7109375" style="153" customWidth="1"/>
    <col min="12802" max="12802" width="7.28515625" style="153" customWidth="1"/>
    <col min="12803" max="12803" width="10.140625" style="153" customWidth="1"/>
    <col min="12804" max="12805" width="8.42578125" style="153" customWidth="1"/>
    <col min="12806" max="12806" width="8" style="153" customWidth="1"/>
    <col min="12807" max="12807" width="6.5703125" style="153" customWidth="1"/>
    <col min="12808" max="12808" width="8.140625" style="153" customWidth="1"/>
    <col min="12809" max="12809" width="8.28515625" style="153" customWidth="1"/>
    <col min="12810" max="12810" width="7.7109375" style="153" customWidth="1"/>
    <col min="12811" max="12811" width="8" style="153" customWidth="1"/>
    <col min="12812" max="12812" width="7.7109375" style="153" customWidth="1"/>
    <col min="12813" max="12813" width="8" style="153" customWidth="1"/>
    <col min="12814" max="12814" width="8.85546875" style="153" customWidth="1"/>
    <col min="12815" max="12815" width="7.7109375" style="153" customWidth="1"/>
    <col min="12816" max="12816" width="8.42578125" style="153" customWidth="1"/>
    <col min="12817" max="12817" width="8.85546875" style="153" customWidth="1"/>
    <col min="12818" max="12818" width="7.7109375" style="153" customWidth="1"/>
    <col min="12819" max="12819" width="8.42578125" style="153" customWidth="1"/>
    <col min="12820" max="12820" width="7.42578125" style="153" customWidth="1"/>
    <col min="12821" max="12821" width="7.7109375" style="153" customWidth="1"/>
    <col min="12822" max="12822" width="7.42578125" style="153" customWidth="1"/>
    <col min="12823" max="12823" width="8.28515625" style="153" customWidth="1"/>
    <col min="12824" max="12824" width="7.42578125" style="153" customWidth="1"/>
    <col min="12825" max="12825" width="7.85546875" style="153" customWidth="1"/>
    <col min="12826" max="12826" width="8.5703125" style="153" customWidth="1"/>
    <col min="12827" max="12827" width="9.5703125" style="153" bestFit="1" customWidth="1"/>
    <col min="12828" max="12828" width="10" style="153" customWidth="1"/>
    <col min="12829" max="12829" width="0" style="153" hidden="1" customWidth="1"/>
    <col min="12830" max="12830" width="8.140625" style="153" customWidth="1"/>
    <col min="12831" max="13056" width="9.140625" style="153"/>
    <col min="13057" max="13057" width="26.7109375" style="153" customWidth="1"/>
    <col min="13058" max="13058" width="7.28515625" style="153" customWidth="1"/>
    <col min="13059" max="13059" width="10.140625" style="153" customWidth="1"/>
    <col min="13060" max="13061" width="8.42578125" style="153" customWidth="1"/>
    <col min="13062" max="13062" width="8" style="153" customWidth="1"/>
    <col min="13063" max="13063" width="6.5703125" style="153" customWidth="1"/>
    <col min="13064" max="13064" width="8.140625" style="153" customWidth="1"/>
    <col min="13065" max="13065" width="8.28515625" style="153" customWidth="1"/>
    <col min="13066" max="13066" width="7.7109375" style="153" customWidth="1"/>
    <col min="13067" max="13067" width="8" style="153" customWidth="1"/>
    <col min="13068" max="13068" width="7.7109375" style="153" customWidth="1"/>
    <col min="13069" max="13069" width="8" style="153" customWidth="1"/>
    <col min="13070" max="13070" width="8.85546875" style="153" customWidth="1"/>
    <col min="13071" max="13071" width="7.7109375" style="153" customWidth="1"/>
    <col min="13072" max="13072" width="8.42578125" style="153" customWidth="1"/>
    <col min="13073" max="13073" width="8.85546875" style="153" customWidth="1"/>
    <col min="13074" max="13074" width="7.7109375" style="153" customWidth="1"/>
    <col min="13075" max="13075" width="8.42578125" style="153" customWidth="1"/>
    <col min="13076" max="13076" width="7.42578125" style="153" customWidth="1"/>
    <col min="13077" max="13077" width="7.7109375" style="153" customWidth="1"/>
    <col min="13078" max="13078" width="7.42578125" style="153" customWidth="1"/>
    <col min="13079" max="13079" width="8.28515625" style="153" customWidth="1"/>
    <col min="13080" max="13080" width="7.42578125" style="153" customWidth="1"/>
    <col min="13081" max="13081" width="7.85546875" style="153" customWidth="1"/>
    <col min="13082" max="13082" width="8.5703125" style="153" customWidth="1"/>
    <col min="13083" max="13083" width="9.5703125" style="153" bestFit="1" customWidth="1"/>
    <col min="13084" max="13084" width="10" style="153" customWidth="1"/>
    <col min="13085" max="13085" width="0" style="153" hidden="1" customWidth="1"/>
    <col min="13086" max="13086" width="8.140625" style="153" customWidth="1"/>
    <col min="13087" max="13312" width="9.140625" style="153"/>
    <col min="13313" max="13313" width="26.7109375" style="153" customWidth="1"/>
    <col min="13314" max="13314" width="7.28515625" style="153" customWidth="1"/>
    <col min="13315" max="13315" width="10.140625" style="153" customWidth="1"/>
    <col min="13316" max="13317" width="8.42578125" style="153" customWidth="1"/>
    <col min="13318" max="13318" width="8" style="153" customWidth="1"/>
    <col min="13319" max="13319" width="6.5703125" style="153" customWidth="1"/>
    <col min="13320" max="13320" width="8.140625" style="153" customWidth="1"/>
    <col min="13321" max="13321" width="8.28515625" style="153" customWidth="1"/>
    <col min="13322" max="13322" width="7.7109375" style="153" customWidth="1"/>
    <col min="13323" max="13323" width="8" style="153" customWidth="1"/>
    <col min="13324" max="13324" width="7.7109375" style="153" customWidth="1"/>
    <col min="13325" max="13325" width="8" style="153" customWidth="1"/>
    <col min="13326" max="13326" width="8.85546875" style="153" customWidth="1"/>
    <col min="13327" max="13327" width="7.7109375" style="153" customWidth="1"/>
    <col min="13328" max="13328" width="8.42578125" style="153" customWidth="1"/>
    <col min="13329" max="13329" width="8.85546875" style="153" customWidth="1"/>
    <col min="13330" max="13330" width="7.7109375" style="153" customWidth="1"/>
    <col min="13331" max="13331" width="8.42578125" style="153" customWidth="1"/>
    <col min="13332" max="13332" width="7.42578125" style="153" customWidth="1"/>
    <col min="13333" max="13333" width="7.7109375" style="153" customWidth="1"/>
    <col min="13334" max="13334" width="7.42578125" style="153" customWidth="1"/>
    <col min="13335" max="13335" width="8.28515625" style="153" customWidth="1"/>
    <col min="13336" max="13336" width="7.42578125" style="153" customWidth="1"/>
    <col min="13337" max="13337" width="7.85546875" style="153" customWidth="1"/>
    <col min="13338" max="13338" width="8.5703125" style="153" customWidth="1"/>
    <col min="13339" max="13339" width="9.5703125" style="153" bestFit="1" customWidth="1"/>
    <col min="13340" max="13340" width="10" style="153" customWidth="1"/>
    <col min="13341" max="13341" width="0" style="153" hidden="1" customWidth="1"/>
    <col min="13342" max="13342" width="8.140625" style="153" customWidth="1"/>
    <col min="13343" max="13568" width="9.140625" style="153"/>
    <col min="13569" max="13569" width="26.7109375" style="153" customWidth="1"/>
    <col min="13570" max="13570" width="7.28515625" style="153" customWidth="1"/>
    <col min="13571" max="13571" width="10.140625" style="153" customWidth="1"/>
    <col min="13572" max="13573" width="8.42578125" style="153" customWidth="1"/>
    <col min="13574" max="13574" width="8" style="153" customWidth="1"/>
    <col min="13575" max="13575" width="6.5703125" style="153" customWidth="1"/>
    <col min="13576" max="13576" width="8.140625" style="153" customWidth="1"/>
    <col min="13577" max="13577" width="8.28515625" style="153" customWidth="1"/>
    <col min="13578" max="13578" width="7.7109375" style="153" customWidth="1"/>
    <col min="13579" max="13579" width="8" style="153" customWidth="1"/>
    <col min="13580" max="13580" width="7.7109375" style="153" customWidth="1"/>
    <col min="13581" max="13581" width="8" style="153" customWidth="1"/>
    <col min="13582" max="13582" width="8.85546875" style="153" customWidth="1"/>
    <col min="13583" max="13583" width="7.7109375" style="153" customWidth="1"/>
    <col min="13584" max="13584" width="8.42578125" style="153" customWidth="1"/>
    <col min="13585" max="13585" width="8.85546875" style="153" customWidth="1"/>
    <col min="13586" max="13586" width="7.7109375" style="153" customWidth="1"/>
    <col min="13587" max="13587" width="8.42578125" style="153" customWidth="1"/>
    <col min="13588" max="13588" width="7.42578125" style="153" customWidth="1"/>
    <col min="13589" max="13589" width="7.7109375" style="153" customWidth="1"/>
    <col min="13590" max="13590" width="7.42578125" style="153" customWidth="1"/>
    <col min="13591" max="13591" width="8.28515625" style="153" customWidth="1"/>
    <col min="13592" max="13592" width="7.42578125" style="153" customWidth="1"/>
    <col min="13593" max="13593" width="7.85546875" style="153" customWidth="1"/>
    <col min="13594" max="13594" width="8.5703125" style="153" customWidth="1"/>
    <col min="13595" max="13595" width="9.5703125" style="153" bestFit="1" customWidth="1"/>
    <col min="13596" max="13596" width="10" style="153" customWidth="1"/>
    <col min="13597" max="13597" width="0" style="153" hidden="1" customWidth="1"/>
    <col min="13598" max="13598" width="8.140625" style="153" customWidth="1"/>
    <col min="13599" max="13824" width="9.140625" style="153"/>
    <col min="13825" max="13825" width="26.7109375" style="153" customWidth="1"/>
    <col min="13826" max="13826" width="7.28515625" style="153" customWidth="1"/>
    <col min="13827" max="13827" width="10.140625" style="153" customWidth="1"/>
    <col min="13828" max="13829" width="8.42578125" style="153" customWidth="1"/>
    <col min="13830" max="13830" width="8" style="153" customWidth="1"/>
    <col min="13831" max="13831" width="6.5703125" style="153" customWidth="1"/>
    <col min="13832" max="13832" width="8.140625" style="153" customWidth="1"/>
    <col min="13833" max="13833" width="8.28515625" style="153" customWidth="1"/>
    <col min="13834" max="13834" width="7.7109375" style="153" customWidth="1"/>
    <col min="13835" max="13835" width="8" style="153" customWidth="1"/>
    <col min="13836" max="13836" width="7.7109375" style="153" customWidth="1"/>
    <col min="13837" max="13837" width="8" style="153" customWidth="1"/>
    <col min="13838" max="13838" width="8.85546875" style="153" customWidth="1"/>
    <col min="13839" max="13839" width="7.7109375" style="153" customWidth="1"/>
    <col min="13840" max="13840" width="8.42578125" style="153" customWidth="1"/>
    <col min="13841" max="13841" width="8.85546875" style="153" customWidth="1"/>
    <col min="13842" max="13842" width="7.7109375" style="153" customWidth="1"/>
    <col min="13843" max="13843" width="8.42578125" style="153" customWidth="1"/>
    <col min="13844" max="13844" width="7.42578125" style="153" customWidth="1"/>
    <col min="13845" max="13845" width="7.7109375" style="153" customWidth="1"/>
    <col min="13846" max="13846" width="7.42578125" style="153" customWidth="1"/>
    <col min="13847" max="13847" width="8.28515625" style="153" customWidth="1"/>
    <col min="13848" max="13848" width="7.42578125" style="153" customWidth="1"/>
    <col min="13849" max="13849" width="7.85546875" style="153" customWidth="1"/>
    <col min="13850" max="13850" width="8.5703125" style="153" customWidth="1"/>
    <col min="13851" max="13851" width="9.5703125" style="153" bestFit="1" customWidth="1"/>
    <col min="13852" max="13852" width="10" style="153" customWidth="1"/>
    <col min="13853" max="13853" width="0" style="153" hidden="1" customWidth="1"/>
    <col min="13854" max="13854" width="8.140625" style="153" customWidth="1"/>
    <col min="13855" max="14080" width="9.140625" style="153"/>
    <col min="14081" max="14081" width="26.7109375" style="153" customWidth="1"/>
    <col min="14082" max="14082" width="7.28515625" style="153" customWidth="1"/>
    <col min="14083" max="14083" width="10.140625" style="153" customWidth="1"/>
    <col min="14084" max="14085" width="8.42578125" style="153" customWidth="1"/>
    <col min="14086" max="14086" width="8" style="153" customWidth="1"/>
    <col min="14087" max="14087" width="6.5703125" style="153" customWidth="1"/>
    <col min="14088" max="14088" width="8.140625" style="153" customWidth="1"/>
    <col min="14089" max="14089" width="8.28515625" style="153" customWidth="1"/>
    <col min="14090" max="14090" width="7.7109375" style="153" customWidth="1"/>
    <col min="14091" max="14091" width="8" style="153" customWidth="1"/>
    <col min="14092" max="14092" width="7.7109375" style="153" customWidth="1"/>
    <col min="14093" max="14093" width="8" style="153" customWidth="1"/>
    <col min="14094" max="14094" width="8.85546875" style="153" customWidth="1"/>
    <col min="14095" max="14095" width="7.7109375" style="153" customWidth="1"/>
    <col min="14096" max="14096" width="8.42578125" style="153" customWidth="1"/>
    <col min="14097" max="14097" width="8.85546875" style="153" customWidth="1"/>
    <col min="14098" max="14098" width="7.7109375" style="153" customWidth="1"/>
    <col min="14099" max="14099" width="8.42578125" style="153" customWidth="1"/>
    <col min="14100" max="14100" width="7.42578125" style="153" customWidth="1"/>
    <col min="14101" max="14101" width="7.7109375" style="153" customWidth="1"/>
    <col min="14102" max="14102" width="7.42578125" style="153" customWidth="1"/>
    <col min="14103" max="14103" width="8.28515625" style="153" customWidth="1"/>
    <col min="14104" max="14104" width="7.42578125" style="153" customWidth="1"/>
    <col min="14105" max="14105" width="7.85546875" style="153" customWidth="1"/>
    <col min="14106" max="14106" width="8.5703125" style="153" customWidth="1"/>
    <col min="14107" max="14107" width="9.5703125" style="153" bestFit="1" customWidth="1"/>
    <col min="14108" max="14108" width="10" style="153" customWidth="1"/>
    <col min="14109" max="14109" width="0" style="153" hidden="1" customWidth="1"/>
    <col min="14110" max="14110" width="8.140625" style="153" customWidth="1"/>
    <col min="14111" max="14336" width="9.140625" style="153"/>
    <col min="14337" max="14337" width="26.7109375" style="153" customWidth="1"/>
    <col min="14338" max="14338" width="7.28515625" style="153" customWidth="1"/>
    <col min="14339" max="14339" width="10.140625" style="153" customWidth="1"/>
    <col min="14340" max="14341" width="8.42578125" style="153" customWidth="1"/>
    <col min="14342" max="14342" width="8" style="153" customWidth="1"/>
    <col min="14343" max="14343" width="6.5703125" style="153" customWidth="1"/>
    <col min="14344" max="14344" width="8.140625" style="153" customWidth="1"/>
    <col min="14345" max="14345" width="8.28515625" style="153" customWidth="1"/>
    <col min="14346" max="14346" width="7.7109375" style="153" customWidth="1"/>
    <col min="14347" max="14347" width="8" style="153" customWidth="1"/>
    <col min="14348" max="14348" width="7.7109375" style="153" customWidth="1"/>
    <col min="14349" max="14349" width="8" style="153" customWidth="1"/>
    <col min="14350" max="14350" width="8.85546875" style="153" customWidth="1"/>
    <col min="14351" max="14351" width="7.7109375" style="153" customWidth="1"/>
    <col min="14352" max="14352" width="8.42578125" style="153" customWidth="1"/>
    <col min="14353" max="14353" width="8.85546875" style="153" customWidth="1"/>
    <col min="14354" max="14354" width="7.7109375" style="153" customWidth="1"/>
    <col min="14355" max="14355" width="8.42578125" style="153" customWidth="1"/>
    <col min="14356" max="14356" width="7.42578125" style="153" customWidth="1"/>
    <col min="14357" max="14357" width="7.7109375" style="153" customWidth="1"/>
    <col min="14358" max="14358" width="7.42578125" style="153" customWidth="1"/>
    <col min="14359" max="14359" width="8.28515625" style="153" customWidth="1"/>
    <col min="14360" max="14360" width="7.42578125" style="153" customWidth="1"/>
    <col min="14361" max="14361" width="7.85546875" style="153" customWidth="1"/>
    <col min="14362" max="14362" width="8.5703125" style="153" customWidth="1"/>
    <col min="14363" max="14363" width="9.5703125" style="153" bestFit="1" customWidth="1"/>
    <col min="14364" max="14364" width="10" style="153" customWidth="1"/>
    <col min="14365" max="14365" width="0" style="153" hidden="1" customWidth="1"/>
    <col min="14366" max="14366" width="8.140625" style="153" customWidth="1"/>
    <col min="14367" max="14592" width="9.140625" style="153"/>
    <col min="14593" max="14593" width="26.7109375" style="153" customWidth="1"/>
    <col min="14594" max="14594" width="7.28515625" style="153" customWidth="1"/>
    <col min="14595" max="14595" width="10.140625" style="153" customWidth="1"/>
    <col min="14596" max="14597" width="8.42578125" style="153" customWidth="1"/>
    <col min="14598" max="14598" width="8" style="153" customWidth="1"/>
    <col min="14599" max="14599" width="6.5703125" style="153" customWidth="1"/>
    <col min="14600" max="14600" width="8.140625" style="153" customWidth="1"/>
    <col min="14601" max="14601" width="8.28515625" style="153" customWidth="1"/>
    <col min="14602" max="14602" width="7.7109375" style="153" customWidth="1"/>
    <col min="14603" max="14603" width="8" style="153" customWidth="1"/>
    <col min="14604" max="14604" width="7.7109375" style="153" customWidth="1"/>
    <col min="14605" max="14605" width="8" style="153" customWidth="1"/>
    <col min="14606" max="14606" width="8.85546875" style="153" customWidth="1"/>
    <col min="14607" max="14607" width="7.7109375" style="153" customWidth="1"/>
    <col min="14608" max="14608" width="8.42578125" style="153" customWidth="1"/>
    <col min="14609" max="14609" width="8.85546875" style="153" customWidth="1"/>
    <col min="14610" max="14610" width="7.7109375" style="153" customWidth="1"/>
    <col min="14611" max="14611" width="8.42578125" style="153" customWidth="1"/>
    <col min="14612" max="14612" width="7.42578125" style="153" customWidth="1"/>
    <col min="14613" max="14613" width="7.7109375" style="153" customWidth="1"/>
    <col min="14614" max="14614" width="7.42578125" style="153" customWidth="1"/>
    <col min="14615" max="14615" width="8.28515625" style="153" customWidth="1"/>
    <col min="14616" max="14616" width="7.42578125" style="153" customWidth="1"/>
    <col min="14617" max="14617" width="7.85546875" style="153" customWidth="1"/>
    <col min="14618" max="14618" width="8.5703125" style="153" customWidth="1"/>
    <col min="14619" max="14619" width="9.5703125" style="153" bestFit="1" customWidth="1"/>
    <col min="14620" max="14620" width="10" style="153" customWidth="1"/>
    <col min="14621" max="14621" width="0" style="153" hidden="1" customWidth="1"/>
    <col min="14622" max="14622" width="8.140625" style="153" customWidth="1"/>
    <col min="14623" max="14848" width="9.140625" style="153"/>
    <col min="14849" max="14849" width="26.7109375" style="153" customWidth="1"/>
    <col min="14850" max="14850" width="7.28515625" style="153" customWidth="1"/>
    <col min="14851" max="14851" width="10.140625" style="153" customWidth="1"/>
    <col min="14852" max="14853" width="8.42578125" style="153" customWidth="1"/>
    <col min="14854" max="14854" width="8" style="153" customWidth="1"/>
    <col min="14855" max="14855" width="6.5703125" style="153" customWidth="1"/>
    <col min="14856" max="14856" width="8.140625" style="153" customWidth="1"/>
    <col min="14857" max="14857" width="8.28515625" style="153" customWidth="1"/>
    <col min="14858" max="14858" width="7.7109375" style="153" customWidth="1"/>
    <col min="14859" max="14859" width="8" style="153" customWidth="1"/>
    <col min="14860" max="14860" width="7.7109375" style="153" customWidth="1"/>
    <col min="14861" max="14861" width="8" style="153" customWidth="1"/>
    <col min="14862" max="14862" width="8.85546875" style="153" customWidth="1"/>
    <col min="14863" max="14863" width="7.7109375" style="153" customWidth="1"/>
    <col min="14864" max="14864" width="8.42578125" style="153" customWidth="1"/>
    <col min="14865" max="14865" width="8.85546875" style="153" customWidth="1"/>
    <col min="14866" max="14866" width="7.7109375" style="153" customWidth="1"/>
    <col min="14867" max="14867" width="8.42578125" style="153" customWidth="1"/>
    <col min="14868" max="14868" width="7.42578125" style="153" customWidth="1"/>
    <col min="14869" max="14869" width="7.7109375" style="153" customWidth="1"/>
    <col min="14870" max="14870" width="7.42578125" style="153" customWidth="1"/>
    <col min="14871" max="14871" width="8.28515625" style="153" customWidth="1"/>
    <col min="14872" max="14872" width="7.42578125" style="153" customWidth="1"/>
    <col min="14873" max="14873" width="7.85546875" style="153" customWidth="1"/>
    <col min="14874" max="14874" width="8.5703125" style="153" customWidth="1"/>
    <col min="14875" max="14875" width="9.5703125" style="153" bestFit="1" customWidth="1"/>
    <col min="14876" max="14876" width="10" style="153" customWidth="1"/>
    <col min="14877" max="14877" width="0" style="153" hidden="1" customWidth="1"/>
    <col min="14878" max="14878" width="8.140625" style="153" customWidth="1"/>
    <col min="14879" max="15104" width="9.140625" style="153"/>
    <col min="15105" max="15105" width="26.7109375" style="153" customWidth="1"/>
    <col min="15106" max="15106" width="7.28515625" style="153" customWidth="1"/>
    <col min="15107" max="15107" width="10.140625" style="153" customWidth="1"/>
    <col min="15108" max="15109" width="8.42578125" style="153" customWidth="1"/>
    <col min="15110" max="15110" width="8" style="153" customWidth="1"/>
    <col min="15111" max="15111" width="6.5703125" style="153" customWidth="1"/>
    <col min="15112" max="15112" width="8.140625" style="153" customWidth="1"/>
    <col min="15113" max="15113" width="8.28515625" style="153" customWidth="1"/>
    <col min="15114" max="15114" width="7.7109375" style="153" customWidth="1"/>
    <col min="15115" max="15115" width="8" style="153" customWidth="1"/>
    <col min="15116" max="15116" width="7.7109375" style="153" customWidth="1"/>
    <col min="15117" max="15117" width="8" style="153" customWidth="1"/>
    <col min="15118" max="15118" width="8.85546875" style="153" customWidth="1"/>
    <col min="15119" max="15119" width="7.7109375" style="153" customWidth="1"/>
    <col min="15120" max="15120" width="8.42578125" style="153" customWidth="1"/>
    <col min="15121" max="15121" width="8.85546875" style="153" customWidth="1"/>
    <col min="15122" max="15122" width="7.7109375" style="153" customWidth="1"/>
    <col min="15123" max="15123" width="8.42578125" style="153" customWidth="1"/>
    <col min="15124" max="15124" width="7.42578125" style="153" customWidth="1"/>
    <col min="15125" max="15125" width="7.7109375" style="153" customWidth="1"/>
    <col min="15126" max="15126" width="7.42578125" style="153" customWidth="1"/>
    <col min="15127" max="15127" width="8.28515625" style="153" customWidth="1"/>
    <col min="15128" max="15128" width="7.42578125" style="153" customWidth="1"/>
    <col min="15129" max="15129" width="7.85546875" style="153" customWidth="1"/>
    <col min="15130" max="15130" width="8.5703125" style="153" customWidth="1"/>
    <col min="15131" max="15131" width="9.5703125" style="153" bestFit="1" customWidth="1"/>
    <col min="15132" max="15132" width="10" style="153" customWidth="1"/>
    <col min="15133" max="15133" width="0" style="153" hidden="1" customWidth="1"/>
    <col min="15134" max="15134" width="8.140625" style="153" customWidth="1"/>
    <col min="15135" max="15360" width="9.140625" style="153"/>
    <col min="15361" max="15361" width="26.7109375" style="153" customWidth="1"/>
    <col min="15362" max="15362" width="7.28515625" style="153" customWidth="1"/>
    <col min="15363" max="15363" width="10.140625" style="153" customWidth="1"/>
    <col min="15364" max="15365" width="8.42578125" style="153" customWidth="1"/>
    <col min="15366" max="15366" width="8" style="153" customWidth="1"/>
    <col min="15367" max="15367" width="6.5703125" style="153" customWidth="1"/>
    <col min="15368" max="15368" width="8.140625" style="153" customWidth="1"/>
    <col min="15369" max="15369" width="8.28515625" style="153" customWidth="1"/>
    <col min="15370" max="15370" width="7.7109375" style="153" customWidth="1"/>
    <col min="15371" max="15371" width="8" style="153" customWidth="1"/>
    <col min="15372" max="15372" width="7.7109375" style="153" customWidth="1"/>
    <col min="15373" max="15373" width="8" style="153" customWidth="1"/>
    <col min="15374" max="15374" width="8.85546875" style="153" customWidth="1"/>
    <col min="15375" max="15375" width="7.7109375" style="153" customWidth="1"/>
    <col min="15376" max="15376" width="8.42578125" style="153" customWidth="1"/>
    <col min="15377" max="15377" width="8.85546875" style="153" customWidth="1"/>
    <col min="15378" max="15378" width="7.7109375" style="153" customWidth="1"/>
    <col min="15379" max="15379" width="8.42578125" style="153" customWidth="1"/>
    <col min="15380" max="15380" width="7.42578125" style="153" customWidth="1"/>
    <col min="15381" max="15381" width="7.7109375" style="153" customWidth="1"/>
    <col min="15382" max="15382" width="7.42578125" style="153" customWidth="1"/>
    <col min="15383" max="15383" width="8.28515625" style="153" customWidth="1"/>
    <col min="15384" max="15384" width="7.42578125" style="153" customWidth="1"/>
    <col min="15385" max="15385" width="7.85546875" style="153" customWidth="1"/>
    <col min="15386" max="15386" width="8.5703125" style="153" customWidth="1"/>
    <col min="15387" max="15387" width="9.5703125" style="153" bestFit="1" customWidth="1"/>
    <col min="15388" max="15388" width="10" style="153" customWidth="1"/>
    <col min="15389" max="15389" width="0" style="153" hidden="1" customWidth="1"/>
    <col min="15390" max="15390" width="8.140625" style="153" customWidth="1"/>
    <col min="15391" max="15616" width="9.140625" style="153"/>
    <col min="15617" max="15617" width="26.7109375" style="153" customWidth="1"/>
    <col min="15618" max="15618" width="7.28515625" style="153" customWidth="1"/>
    <col min="15619" max="15619" width="10.140625" style="153" customWidth="1"/>
    <col min="15620" max="15621" width="8.42578125" style="153" customWidth="1"/>
    <col min="15622" max="15622" width="8" style="153" customWidth="1"/>
    <col min="15623" max="15623" width="6.5703125" style="153" customWidth="1"/>
    <col min="15624" max="15624" width="8.140625" style="153" customWidth="1"/>
    <col min="15625" max="15625" width="8.28515625" style="153" customWidth="1"/>
    <col min="15626" max="15626" width="7.7109375" style="153" customWidth="1"/>
    <col min="15627" max="15627" width="8" style="153" customWidth="1"/>
    <col min="15628" max="15628" width="7.7109375" style="153" customWidth="1"/>
    <col min="15629" max="15629" width="8" style="153" customWidth="1"/>
    <col min="15630" max="15630" width="8.85546875" style="153" customWidth="1"/>
    <col min="15631" max="15631" width="7.7109375" style="153" customWidth="1"/>
    <col min="15632" max="15632" width="8.42578125" style="153" customWidth="1"/>
    <col min="15633" max="15633" width="8.85546875" style="153" customWidth="1"/>
    <col min="15634" max="15634" width="7.7109375" style="153" customWidth="1"/>
    <col min="15635" max="15635" width="8.42578125" style="153" customWidth="1"/>
    <col min="15636" max="15636" width="7.42578125" style="153" customWidth="1"/>
    <col min="15637" max="15637" width="7.7109375" style="153" customWidth="1"/>
    <col min="15638" max="15638" width="7.42578125" style="153" customWidth="1"/>
    <col min="15639" max="15639" width="8.28515625" style="153" customWidth="1"/>
    <col min="15640" max="15640" width="7.42578125" style="153" customWidth="1"/>
    <col min="15641" max="15641" width="7.85546875" style="153" customWidth="1"/>
    <col min="15642" max="15642" width="8.5703125" style="153" customWidth="1"/>
    <col min="15643" max="15643" width="9.5703125" style="153" bestFit="1" customWidth="1"/>
    <col min="15644" max="15644" width="10" style="153" customWidth="1"/>
    <col min="15645" max="15645" width="0" style="153" hidden="1" customWidth="1"/>
    <col min="15646" max="15646" width="8.140625" style="153" customWidth="1"/>
    <col min="15647" max="15872" width="9.140625" style="153"/>
    <col min="15873" max="15873" width="26.7109375" style="153" customWidth="1"/>
    <col min="15874" max="15874" width="7.28515625" style="153" customWidth="1"/>
    <col min="15875" max="15875" width="10.140625" style="153" customWidth="1"/>
    <col min="15876" max="15877" width="8.42578125" style="153" customWidth="1"/>
    <col min="15878" max="15878" width="8" style="153" customWidth="1"/>
    <col min="15879" max="15879" width="6.5703125" style="153" customWidth="1"/>
    <col min="15880" max="15880" width="8.140625" style="153" customWidth="1"/>
    <col min="15881" max="15881" width="8.28515625" style="153" customWidth="1"/>
    <col min="15882" max="15882" width="7.7109375" style="153" customWidth="1"/>
    <col min="15883" max="15883" width="8" style="153" customWidth="1"/>
    <col min="15884" max="15884" width="7.7109375" style="153" customWidth="1"/>
    <col min="15885" max="15885" width="8" style="153" customWidth="1"/>
    <col min="15886" max="15886" width="8.85546875" style="153" customWidth="1"/>
    <col min="15887" max="15887" width="7.7109375" style="153" customWidth="1"/>
    <col min="15888" max="15888" width="8.42578125" style="153" customWidth="1"/>
    <col min="15889" max="15889" width="8.85546875" style="153" customWidth="1"/>
    <col min="15890" max="15890" width="7.7109375" style="153" customWidth="1"/>
    <col min="15891" max="15891" width="8.42578125" style="153" customWidth="1"/>
    <col min="15892" max="15892" width="7.42578125" style="153" customWidth="1"/>
    <col min="15893" max="15893" width="7.7109375" style="153" customWidth="1"/>
    <col min="15894" max="15894" width="7.42578125" style="153" customWidth="1"/>
    <col min="15895" max="15895" width="8.28515625" style="153" customWidth="1"/>
    <col min="15896" max="15896" width="7.42578125" style="153" customWidth="1"/>
    <col min="15897" max="15897" width="7.85546875" style="153" customWidth="1"/>
    <col min="15898" max="15898" width="8.5703125" style="153" customWidth="1"/>
    <col min="15899" max="15899" width="9.5703125" style="153" bestFit="1" customWidth="1"/>
    <col min="15900" max="15900" width="10" style="153" customWidth="1"/>
    <col min="15901" max="15901" width="0" style="153" hidden="1" customWidth="1"/>
    <col min="15902" max="15902" width="8.140625" style="153" customWidth="1"/>
    <col min="15903" max="16128" width="9.140625" style="153"/>
    <col min="16129" max="16129" width="26.7109375" style="153" customWidth="1"/>
    <col min="16130" max="16130" width="7.28515625" style="153" customWidth="1"/>
    <col min="16131" max="16131" width="10.140625" style="153" customWidth="1"/>
    <col min="16132" max="16133" width="8.42578125" style="153" customWidth="1"/>
    <col min="16134" max="16134" width="8" style="153" customWidth="1"/>
    <col min="16135" max="16135" width="6.5703125" style="153" customWidth="1"/>
    <col min="16136" max="16136" width="8.140625" style="153" customWidth="1"/>
    <col min="16137" max="16137" width="8.28515625" style="153" customWidth="1"/>
    <col min="16138" max="16138" width="7.7109375" style="153" customWidth="1"/>
    <col min="16139" max="16139" width="8" style="153" customWidth="1"/>
    <col min="16140" max="16140" width="7.7109375" style="153" customWidth="1"/>
    <col min="16141" max="16141" width="8" style="153" customWidth="1"/>
    <col min="16142" max="16142" width="8.85546875" style="153" customWidth="1"/>
    <col min="16143" max="16143" width="7.7109375" style="153" customWidth="1"/>
    <col min="16144" max="16144" width="8.42578125" style="153" customWidth="1"/>
    <col min="16145" max="16145" width="8.85546875" style="153" customWidth="1"/>
    <col min="16146" max="16146" width="7.7109375" style="153" customWidth="1"/>
    <col min="16147" max="16147" width="8.42578125" style="153" customWidth="1"/>
    <col min="16148" max="16148" width="7.42578125" style="153" customWidth="1"/>
    <col min="16149" max="16149" width="7.7109375" style="153" customWidth="1"/>
    <col min="16150" max="16150" width="7.42578125" style="153" customWidth="1"/>
    <col min="16151" max="16151" width="8.28515625" style="153" customWidth="1"/>
    <col min="16152" max="16152" width="7.42578125" style="153" customWidth="1"/>
    <col min="16153" max="16153" width="7.85546875" style="153" customWidth="1"/>
    <col min="16154" max="16154" width="8.5703125" style="153" customWidth="1"/>
    <col min="16155" max="16155" width="9.5703125" style="153" bestFit="1" customWidth="1"/>
    <col min="16156" max="16156" width="10" style="153" customWidth="1"/>
    <col min="16157" max="16157" width="0" style="153" hidden="1" customWidth="1"/>
    <col min="16158" max="16158" width="8.140625" style="153" customWidth="1"/>
    <col min="16159" max="16384" width="9.140625" style="153"/>
  </cols>
  <sheetData>
    <row r="1" spans="1:30" x14ac:dyDescent="0.2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</row>
    <row r="2" spans="1:30" x14ac:dyDescent="0.2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</row>
    <row r="3" spans="1:30" ht="31.5" customHeight="1" x14ac:dyDescent="0.4">
      <c r="A3" s="155" t="s">
        <v>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</row>
    <row r="4" spans="1:30" x14ac:dyDescent="0.2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</row>
    <row r="5" spans="1:30" ht="13.5" customHeight="1" x14ac:dyDescent="0.25">
      <c r="A5" s="154"/>
      <c r="B5" s="154"/>
      <c r="C5" s="156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</row>
    <row r="6" spans="1:30" ht="15.75" hidden="1" x14ac:dyDescent="0.25">
      <c r="A6" s="154"/>
      <c r="B6" s="154"/>
      <c r="C6" s="156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8"/>
      <c r="AB6" s="154"/>
    </row>
    <row r="7" spans="1:30" ht="28.5" customHeight="1" x14ac:dyDescent="0.4">
      <c r="A7" s="155" t="s">
        <v>57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</row>
    <row r="8" spans="1:30" ht="26.25" thickBot="1" x14ac:dyDescent="0.4">
      <c r="A8" s="154"/>
      <c r="B8" s="154"/>
      <c r="C8" s="159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</row>
    <row r="9" spans="1:30" ht="15.75" thickBot="1" x14ac:dyDescent="0.3">
      <c r="A9" s="160"/>
      <c r="B9" s="161"/>
      <c r="C9" s="162">
        <v>1</v>
      </c>
      <c r="D9" s="162">
        <v>2</v>
      </c>
      <c r="E9" s="162">
        <v>3</v>
      </c>
      <c r="F9" s="162">
        <v>4</v>
      </c>
      <c r="G9" s="162">
        <v>5</v>
      </c>
      <c r="H9" s="162">
        <v>6</v>
      </c>
      <c r="I9" s="162">
        <v>7</v>
      </c>
      <c r="J9" s="162">
        <v>8</v>
      </c>
      <c r="K9" s="162">
        <v>9</v>
      </c>
      <c r="L9" s="162">
        <v>10</v>
      </c>
      <c r="M9" s="162">
        <v>11</v>
      </c>
      <c r="N9" s="162">
        <v>12</v>
      </c>
      <c r="O9" s="162">
        <v>13</v>
      </c>
      <c r="P9" s="162">
        <v>14</v>
      </c>
      <c r="Q9" s="162">
        <v>15</v>
      </c>
      <c r="R9" s="162">
        <v>16</v>
      </c>
      <c r="S9" s="162">
        <v>17</v>
      </c>
      <c r="T9" s="162">
        <v>18</v>
      </c>
      <c r="U9" s="162">
        <v>19</v>
      </c>
      <c r="V9" s="162">
        <v>20</v>
      </c>
      <c r="W9" s="162">
        <v>21</v>
      </c>
      <c r="X9" s="162">
        <v>22</v>
      </c>
      <c r="Y9" s="162">
        <v>23</v>
      </c>
      <c r="Z9" s="162">
        <v>24</v>
      </c>
      <c r="AA9" s="162" t="s">
        <v>2</v>
      </c>
      <c r="AB9" s="163" t="s">
        <v>3</v>
      </c>
      <c r="AC9" s="164" t="s">
        <v>4</v>
      </c>
      <c r="AD9" s="165" t="s">
        <v>5</v>
      </c>
    </row>
    <row r="10" spans="1:30" ht="15" x14ac:dyDescent="0.25">
      <c r="A10" s="166" t="s">
        <v>6</v>
      </c>
      <c r="B10" s="167" t="s">
        <v>7</v>
      </c>
      <c r="C10" s="168">
        <f>[2]пост.ПС!G7</f>
        <v>2064</v>
      </c>
      <c r="D10" s="168">
        <f>[2]пост.ПС!G8</f>
        <v>2016</v>
      </c>
      <c r="E10" s="168">
        <f>[2]пост.ПС!G9</f>
        <v>2030.3999999999999</v>
      </c>
      <c r="F10" s="168">
        <f>[2]пост.ПС!G10</f>
        <v>2035.2</v>
      </c>
      <c r="G10" s="168">
        <f>[2]пост.ПС!G11</f>
        <v>2066.3999999999996</v>
      </c>
      <c r="H10" s="168">
        <f>[2]пост.ПС!G12</f>
        <v>2025.6</v>
      </c>
      <c r="I10" s="168">
        <f>[2]пост.ПС!G13</f>
        <v>2103.6</v>
      </c>
      <c r="J10" s="168">
        <f>[2]пост.ПС!G14</f>
        <v>2724</v>
      </c>
      <c r="K10" s="168">
        <f>[2]пост.ПС!G15</f>
        <v>3157.2</v>
      </c>
      <c r="L10" s="168">
        <f>[2]пост.ПС!G16</f>
        <v>3442.8</v>
      </c>
      <c r="M10" s="168">
        <f>[2]пост.ПС!G17</f>
        <v>3471.6000000000004</v>
      </c>
      <c r="N10" s="168">
        <f>[2]пост.ПС!G18</f>
        <v>3502.8</v>
      </c>
      <c r="O10" s="168">
        <f>[2]пост.ПС!G19</f>
        <v>3418.8</v>
      </c>
      <c r="P10" s="168">
        <f>[2]пост.ПС!G20</f>
        <v>3165.6000000000004</v>
      </c>
      <c r="Q10" s="168">
        <f>[2]пост.ПС!G21</f>
        <v>3108</v>
      </c>
      <c r="R10" s="168">
        <f>[2]пост.ПС!G22</f>
        <v>3102</v>
      </c>
      <c r="S10" s="168">
        <f>[2]пост.ПС!G23</f>
        <v>2907.6</v>
      </c>
      <c r="T10" s="168">
        <f>[2]пост.ПС!G24</f>
        <v>2594.4</v>
      </c>
      <c r="U10" s="168">
        <f>[2]пост.ПС!G25</f>
        <v>2522.3999999999996</v>
      </c>
      <c r="V10" s="168">
        <f>[2]пост.ПС!G26</f>
        <v>2302.8000000000002</v>
      </c>
      <c r="W10" s="169">
        <f>[2]пост.ПС!G27</f>
        <v>2332.8000000000002</v>
      </c>
      <c r="X10" s="168">
        <f>[2]пост.ПС!G28</f>
        <v>2261.3999999999996</v>
      </c>
      <c r="Y10" s="168">
        <f>[2]пост.ПС!G29</f>
        <v>2206.8000000000002</v>
      </c>
      <c r="Z10" s="168">
        <f>[2]пост.ПС!G30</f>
        <v>2091.6</v>
      </c>
      <c r="AA10" s="170">
        <f>SUM(C10:Z10)</f>
        <v>62653.80000000001</v>
      </c>
      <c r="AB10" s="171">
        <f>AA10/24</f>
        <v>2610.5750000000003</v>
      </c>
      <c r="AC10" s="172">
        <f>MAX(C10:Z10)</f>
        <v>3502.8</v>
      </c>
      <c r="AD10" s="173">
        <f>MAX(C10:Z10)</f>
        <v>3502.8</v>
      </c>
    </row>
    <row r="11" spans="1:30" ht="15" x14ac:dyDescent="0.25">
      <c r="A11" s="174"/>
      <c r="B11" s="175" t="s">
        <v>8</v>
      </c>
      <c r="C11" s="176">
        <f>[2]пост.ПС!R7</f>
        <v>592.79999999999995</v>
      </c>
      <c r="D11" s="176">
        <f>[2]пост.ПС!R8</f>
        <v>566.4</v>
      </c>
      <c r="E11" s="176">
        <f>[2]пост.ПС!R9</f>
        <v>579.6</v>
      </c>
      <c r="F11" s="176">
        <f>[2]пост.ПС!R10</f>
        <v>595.20000000000005</v>
      </c>
      <c r="G11" s="176">
        <f>[2]пост.ПС!R11</f>
        <v>643.20000000000005</v>
      </c>
      <c r="H11" s="176">
        <f>[2]пост.ПС!R12</f>
        <v>630</v>
      </c>
      <c r="I11" s="176">
        <f>[2]пост.ПС!R13</f>
        <v>622.79999999999995</v>
      </c>
      <c r="J11" s="176">
        <f>[2]пост.ПС!R14</f>
        <v>717.6</v>
      </c>
      <c r="K11" s="176">
        <f>[2]пост.ПС!R15</f>
        <v>769.2</v>
      </c>
      <c r="L11" s="176">
        <f>[2]пост.ПС!R16</f>
        <v>837.6</v>
      </c>
      <c r="M11" s="176">
        <f>[2]пост.ПС!R17</f>
        <v>826.80000000000007</v>
      </c>
      <c r="N11" s="176">
        <f>[2]пост.ПС!R18</f>
        <v>828</v>
      </c>
      <c r="O11" s="176">
        <f>[2]пост.ПС!R19</f>
        <v>772.80000000000007</v>
      </c>
      <c r="P11" s="176">
        <f>[2]пост.ПС!R20</f>
        <v>778.8</v>
      </c>
      <c r="Q11" s="176">
        <f>[2]пост.ПС!R21</f>
        <v>801.59999999999991</v>
      </c>
      <c r="R11" s="176">
        <f>[2]пост.ПС!R22</f>
        <v>804</v>
      </c>
      <c r="S11" s="176">
        <f>[2]пост.ПС!R23</f>
        <v>747.6</v>
      </c>
      <c r="T11" s="176">
        <f>[2]пост.ПС!R24</f>
        <v>660</v>
      </c>
      <c r="U11" s="176">
        <f>[2]пост.ПС!R25</f>
        <v>643.20000000000005</v>
      </c>
      <c r="V11" s="176">
        <f>[2]пост.ПС!R26</f>
        <v>507.6</v>
      </c>
      <c r="W11" s="176">
        <f>[2]пост.ПС!R27</f>
        <v>613.20000000000005</v>
      </c>
      <c r="X11" s="176">
        <f>[2]пост.ПС!R28</f>
        <v>602.40000000000009</v>
      </c>
      <c r="Y11" s="176">
        <f>[2]пост.ПС!R29</f>
        <v>78.400000000000006</v>
      </c>
      <c r="Z11" s="176">
        <f>[2]пост.ПС!R30</f>
        <v>553</v>
      </c>
      <c r="AA11" s="176">
        <f>SUM(C11:Z11)</f>
        <v>15771.800000000001</v>
      </c>
      <c r="AB11" s="177">
        <f t="shared" ref="AB11:AB21" si="0">AA11/24</f>
        <v>657.15833333333342</v>
      </c>
      <c r="AC11" s="178"/>
      <c r="AD11" s="179"/>
    </row>
    <row r="12" spans="1:30" ht="15" x14ac:dyDescent="0.25">
      <c r="A12" s="174" t="s">
        <v>9</v>
      </c>
      <c r="B12" s="175" t="s">
        <v>7</v>
      </c>
      <c r="C12" s="180">
        <f>C10-C13</f>
        <v>723.04</v>
      </c>
      <c r="D12" s="180">
        <f t="shared" ref="D12:Z12" si="1">D10-D13</f>
        <v>700.86999999999989</v>
      </c>
      <c r="E12" s="180">
        <f t="shared" si="1"/>
        <v>714.01999999999975</v>
      </c>
      <c r="F12" s="180">
        <f t="shared" si="1"/>
        <v>706.12999999999988</v>
      </c>
      <c r="G12" s="180">
        <f t="shared" si="1"/>
        <v>721.81999999999971</v>
      </c>
      <c r="H12" s="180">
        <f>H10-H13+1</f>
        <v>716.19</v>
      </c>
      <c r="I12" s="180">
        <f t="shared" si="1"/>
        <v>730.11999999999989</v>
      </c>
      <c r="J12" s="180">
        <f t="shared" si="1"/>
        <v>842.36000000000013</v>
      </c>
      <c r="K12" s="180">
        <f>K10-K13</f>
        <v>888.77999999999975</v>
      </c>
      <c r="L12" s="180">
        <f t="shared" si="1"/>
        <v>952.59000000000015</v>
      </c>
      <c r="M12" s="180">
        <f t="shared" si="1"/>
        <v>918.29000000000042</v>
      </c>
      <c r="N12" s="180">
        <f t="shared" si="1"/>
        <v>863.31</v>
      </c>
      <c r="O12" s="180">
        <f t="shared" si="1"/>
        <v>837.69000000000051</v>
      </c>
      <c r="P12" s="180">
        <f t="shared" si="1"/>
        <v>819.38000000000011</v>
      </c>
      <c r="Q12" s="180">
        <f t="shared" si="1"/>
        <v>826.17000000000007</v>
      </c>
      <c r="R12" s="180">
        <f t="shared" si="1"/>
        <v>841.92999999999984</v>
      </c>
      <c r="S12" s="180">
        <f t="shared" si="1"/>
        <v>759.15000000000009</v>
      </c>
      <c r="T12" s="180">
        <f>T10-T13</f>
        <v>767.96</v>
      </c>
      <c r="U12" s="180">
        <f t="shared" si="1"/>
        <v>780.49999999999977</v>
      </c>
      <c r="V12" s="180">
        <f>V10-V13</f>
        <v>774.75</v>
      </c>
      <c r="W12" s="180">
        <f>W10-W13</f>
        <v>753.27000000000021</v>
      </c>
      <c r="X12" s="180">
        <f t="shared" si="1"/>
        <v>749.54999999999973</v>
      </c>
      <c r="Y12" s="180">
        <f t="shared" si="1"/>
        <v>735.50000000000023</v>
      </c>
      <c r="Z12" s="180">
        <f t="shared" si="1"/>
        <v>705.7199999999998</v>
      </c>
      <c r="AA12" s="176">
        <f>SUM(C12:Z12)</f>
        <v>18829.09</v>
      </c>
      <c r="AB12" s="177">
        <f t="shared" si="0"/>
        <v>784.54541666666671</v>
      </c>
      <c r="AC12" s="178"/>
      <c r="AD12" s="181">
        <f>MAX(C12:Z12)</f>
        <v>952.59000000000015</v>
      </c>
    </row>
    <row r="13" spans="1:30" ht="15" x14ac:dyDescent="0.25">
      <c r="A13" s="174" t="s">
        <v>10</v>
      </c>
      <c r="B13" s="175" t="s">
        <v>7</v>
      </c>
      <c r="C13" s="176">
        <f>[2]Одн.сев!CD8</f>
        <v>1340.96</v>
      </c>
      <c r="D13" s="176">
        <f>[2]Одн.сев!CD9</f>
        <v>1315.13</v>
      </c>
      <c r="E13" s="176">
        <f>[2]Одн.сев!CD10</f>
        <v>1316.38</v>
      </c>
      <c r="F13" s="176">
        <f>[2]Одн.сев!CD11</f>
        <v>1329.0700000000002</v>
      </c>
      <c r="G13" s="176">
        <f>[2]Одн.сев!CD12</f>
        <v>1344.58</v>
      </c>
      <c r="H13" s="176">
        <f>[2]Одн.сев!CD13</f>
        <v>1310.4099999999999</v>
      </c>
      <c r="I13" s="176">
        <f>[2]Одн.сев!CD14</f>
        <v>1373.48</v>
      </c>
      <c r="J13" s="176">
        <f>[2]Одн.сев!CD15</f>
        <v>1881.6399999999999</v>
      </c>
      <c r="K13" s="176">
        <f>[2]Одн.сев!CD16</f>
        <v>2268.42</v>
      </c>
      <c r="L13" s="176">
        <f>[2]Одн.сев!CD17</f>
        <v>2490.21</v>
      </c>
      <c r="M13" s="176">
        <f>[2]Одн.сев!CD18</f>
        <v>2553.31</v>
      </c>
      <c r="N13" s="176">
        <f>[2]Одн.сев!CD19</f>
        <v>2639.4900000000002</v>
      </c>
      <c r="O13" s="176">
        <f>[2]Одн.сев!CD20</f>
        <v>2581.1099999999997</v>
      </c>
      <c r="P13" s="176">
        <f>[2]Одн.сев!CD21</f>
        <v>2346.2200000000003</v>
      </c>
      <c r="Q13" s="176">
        <f>[2]Одн.сев!CD22</f>
        <v>2281.83</v>
      </c>
      <c r="R13" s="176">
        <f>[2]Одн.сев!CD23</f>
        <v>2260.0700000000002</v>
      </c>
      <c r="S13" s="176">
        <f>[2]Одн.сев!CD24</f>
        <v>2148.4499999999998</v>
      </c>
      <c r="T13" s="176">
        <f>[2]Одн.сев!CD25</f>
        <v>1826.44</v>
      </c>
      <c r="U13" s="176">
        <f>[2]Одн.сев!CD26</f>
        <v>1741.8999999999999</v>
      </c>
      <c r="V13" s="176">
        <f>[2]Одн.сев!CD27</f>
        <v>1528.0500000000002</v>
      </c>
      <c r="W13" s="176">
        <f>[2]Одн.сев!CD28</f>
        <v>1579.53</v>
      </c>
      <c r="X13" s="176">
        <f>[2]Одн.сев!CD29</f>
        <v>1511.85</v>
      </c>
      <c r="Y13" s="176">
        <f>[2]Одн.сев!CD30</f>
        <v>1471.3</v>
      </c>
      <c r="Z13" s="176">
        <f>[2]Одн.сев!CD31</f>
        <v>1385.88</v>
      </c>
      <c r="AA13" s="176">
        <f>SUM(C13:Z13)-0.4</f>
        <v>43825.310000000005</v>
      </c>
      <c r="AB13" s="182">
        <f>AA13/24</f>
        <v>1826.0545833333335</v>
      </c>
      <c r="AC13" s="178"/>
      <c r="AD13" s="181">
        <f>MAX(C13:Z13)</f>
        <v>2639.4900000000002</v>
      </c>
    </row>
    <row r="14" spans="1:30" ht="15" x14ac:dyDescent="0.25">
      <c r="A14" s="174" t="s">
        <v>11</v>
      </c>
      <c r="B14" s="175" t="s">
        <v>7</v>
      </c>
      <c r="C14" s="176">
        <f>C10</f>
        <v>2064</v>
      </c>
      <c r="D14" s="176">
        <f t="shared" ref="D14:Y14" si="2">D10</f>
        <v>2016</v>
      </c>
      <c r="E14" s="176">
        <f t="shared" si="2"/>
        <v>2030.3999999999999</v>
      </c>
      <c r="F14" s="176">
        <f t="shared" si="2"/>
        <v>2035.2</v>
      </c>
      <c r="G14" s="175">
        <f t="shared" si="2"/>
        <v>2066.3999999999996</v>
      </c>
      <c r="H14" s="176">
        <f t="shared" si="2"/>
        <v>2025.6</v>
      </c>
      <c r="I14" s="176">
        <f t="shared" si="2"/>
        <v>2103.6</v>
      </c>
      <c r="J14" s="176">
        <f t="shared" si="2"/>
        <v>2724</v>
      </c>
      <c r="K14" s="176">
        <f t="shared" si="2"/>
        <v>3157.2</v>
      </c>
      <c r="L14" s="176">
        <f t="shared" si="2"/>
        <v>3442.8</v>
      </c>
      <c r="M14" s="176">
        <f t="shared" si="2"/>
        <v>3471.6000000000004</v>
      </c>
      <c r="N14" s="176">
        <f t="shared" si="2"/>
        <v>3502.8</v>
      </c>
      <c r="O14" s="176">
        <f t="shared" si="2"/>
        <v>3418.8</v>
      </c>
      <c r="P14" s="176">
        <f t="shared" si="2"/>
        <v>3165.6000000000004</v>
      </c>
      <c r="Q14" s="176">
        <f t="shared" si="2"/>
        <v>3108</v>
      </c>
      <c r="R14" s="176">
        <f t="shared" si="2"/>
        <v>3102</v>
      </c>
      <c r="S14" s="176">
        <f t="shared" si="2"/>
        <v>2907.6</v>
      </c>
      <c r="T14" s="176">
        <f t="shared" si="2"/>
        <v>2594.4</v>
      </c>
      <c r="U14" s="176">
        <f t="shared" si="2"/>
        <v>2522.3999999999996</v>
      </c>
      <c r="V14" s="176">
        <f t="shared" si="2"/>
        <v>2302.8000000000002</v>
      </c>
      <c r="W14" s="176">
        <f t="shared" si="2"/>
        <v>2332.8000000000002</v>
      </c>
      <c r="X14" s="176">
        <f t="shared" si="2"/>
        <v>2261.3999999999996</v>
      </c>
      <c r="Y14" s="176">
        <f t="shared" si="2"/>
        <v>2206.8000000000002</v>
      </c>
      <c r="Z14" s="180">
        <f>Z10</f>
        <v>2091.6</v>
      </c>
      <c r="AA14" s="176">
        <f>SUM(C14:Z14)</f>
        <v>62653.80000000001</v>
      </c>
      <c r="AB14" s="182">
        <f>AA14/24</f>
        <v>2610.5750000000003</v>
      </c>
      <c r="AC14" s="178"/>
      <c r="AD14" s="179"/>
    </row>
    <row r="15" spans="1:30" ht="15" x14ac:dyDescent="0.25">
      <c r="A15" s="174" t="s">
        <v>12</v>
      </c>
      <c r="B15" s="175" t="s">
        <v>13</v>
      </c>
      <c r="C15" s="183">
        <v>6.1</v>
      </c>
      <c r="D15" s="183">
        <v>6.1</v>
      </c>
      <c r="E15" s="183">
        <v>6.1</v>
      </c>
      <c r="F15" s="183">
        <v>6.1</v>
      </c>
      <c r="G15" s="183">
        <v>6.1</v>
      </c>
      <c r="H15" s="183">
        <v>6.1</v>
      </c>
      <c r="I15" s="183">
        <v>6.1</v>
      </c>
      <c r="J15" s="183">
        <v>6.1</v>
      </c>
      <c r="K15" s="183">
        <v>6</v>
      </c>
      <c r="L15" s="183">
        <v>6</v>
      </c>
      <c r="M15" s="183">
        <v>6</v>
      </c>
      <c r="N15" s="183">
        <v>6</v>
      </c>
      <c r="O15" s="183">
        <v>6</v>
      </c>
      <c r="P15" s="183">
        <v>6</v>
      </c>
      <c r="Q15" s="183">
        <v>5.9</v>
      </c>
      <c r="R15" s="183">
        <v>5.9</v>
      </c>
      <c r="S15" s="183">
        <v>5.9</v>
      </c>
      <c r="T15" s="183">
        <v>5.9</v>
      </c>
      <c r="U15" s="183">
        <v>6</v>
      </c>
      <c r="V15" s="183">
        <v>6</v>
      </c>
      <c r="W15" s="183">
        <v>6</v>
      </c>
      <c r="X15" s="183">
        <v>6</v>
      </c>
      <c r="Y15" s="183">
        <v>6</v>
      </c>
      <c r="Z15" s="183">
        <v>6</v>
      </c>
      <c r="AA15" s="184"/>
      <c r="AB15" s="184"/>
      <c r="AC15" s="178"/>
      <c r="AD15" s="179"/>
    </row>
    <row r="16" spans="1:30" ht="15" x14ac:dyDescent="0.25">
      <c r="A16" s="174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85"/>
      <c r="AC16" s="178"/>
      <c r="AD16" s="179"/>
    </row>
    <row r="17" spans="1:30" ht="15" x14ac:dyDescent="0.25">
      <c r="A17" s="174" t="s">
        <v>14</v>
      </c>
      <c r="B17" s="175" t="s">
        <v>7</v>
      </c>
      <c r="C17" s="168">
        <f>[2]пост.ПС!L7</f>
        <v>2680.08</v>
      </c>
      <c r="D17" s="168">
        <f>[2]пост.ПС!L8</f>
        <v>2605.44</v>
      </c>
      <c r="E17" s="168">
        <f>[2]пост.ПС!L9</f>
        <v>2535.12</v>
      </c>
      <c r="F17" s="168">
        <f>[2]пост.ПС!L10</f>
        <v>2546.88</v>
      </c>
      <c r="G17" s="168">
        <f>[2]пост.ПС!L11</f>
        <v>2496.96</v>
      </c>
      <c r="H17" s="168">
        <f>[2]пост.ПС!L12</f>
        <v>2348.6400000000003</v>
      </c>
      <c r="I17" s="168">
        <f>[2]пост.ПС!L13</f>
        <v>2261.2800000000002</v>
      </c>
      <c r="J17" s="168">
        <f>[2]пост.ПС!L14</f>
        <v>2641.92</v>
      </c>
      <c r="K17" s="168">
        <f>[2]пост.ПС!L15</f>
        <v>2894.3999999999996</v>
      </c>
      <c r="L17" s="168">
        <f>[2]пост.ПС!L16</f>
        <v>2970</v>
      </c>
      <c r="M17" s="168">
        <f>[2]пост.ПС!L17</f>
        <v>3085.2</v>
      </c>
      <c r="N17" s="168">
        <f>[2]пост.ПС!L18</f>
        <v>3078.96</v>
      </c>
      <c r="O17" s="168">
        <f>[2]пост.ПС!L19</f>
        <v>3069.3599999999997</v>
      </c>
      <c r="P17" s="168">
        <f>[2]пост.ПС!L20</f>
        <v>3264.96</v>
      </c>
      <c r="Q17" s="168">
        <f>[2]пост.ПС!L21</f>
        <v>3226.08</v>
      </c>
      <c r="R17" s="168">
        <f>[2]пост.ПС!L22</f>
        <v>3059.04</v>
      </c>
      <c r="S17" s="168">
        <f>[2]пост.ПС!L23</f>
        <v>2944.8</v>
      </c>
      <c r="T17" s="168">
        <f>[2]пост.ПС!L24</f>
        <v>3426</v>
      </c>
      <c r="U17" s="168">
        <f>[2]пост.ПС!L25</f>
        <v>3287.04</v>
      </c>
      <c r="V17" s="168">
        <f>[2]пост.ПС!L26</f>
        <v>2692.56</v>
      </c>
      <c r="W17" s="168">
        <f>[2]пост.ПС!L27</f>
        <v>2271.6</v>
      </c>
      <c r="X17" s="168">
        <f>[2]пост.ПС!L28</f>
        <v>2187.84</v>
      </c>
      <c r="Y17" s="168">
        <f>[2]пост.ПС!L29</f>
        <v>2241.3599999999997</v>
      </c>
      <c r="Z17" s="168">
        <f>[2]пост.ПС!L30</f>
        <v>2169.36</v>
      </c>
      <c r="AA17" s="176">
        <f>SUM(C17:Z17)</f>
        <v>65984.88</v>
      </c>
      <c r="AB17" s="177">
        <f>AA17/24-0.2</f>
        <v>2749.1700000000005</v>
      </c>
      <c r="AC17" s="172">
        <f>MAX(C17:Z17)</f>
        <v>3426</v>
      </c>
      <c r="AD17" s="181">
        <f>MAX(C17:Z17)</f>
        <v>3426</v>
      </c>
    </row>
    <row r="18" spans="1:30" ht="15" x14ac:dyDescent="0.25">
      <c r="A18" s="174"/>
      <c r="B18" s="175" t="s">
        <v>8</v>
      </c>
      <c r="C18" s="168">
        <f>[2]пост.ПС!X7</f>
        <v>1495.6800000000003</v>
      </c>
      <c r="D18" s="168">
        <f>[2]пост.ПС!X8</f>
        <v>1487.52</v>
      </c>
      <c r="E18" s="168">
        <f>[2]пост.ПС!X9</f>
        <v>1523.28</v>
      </c>
      <c r="F18" s="168">
        <f>[2]пост.ПС!X10</f>
        <v>1538.8799999999999</v>
      </c>
      <c r="G18" s="168">
        <f>[2]пост.ПС!X11</f>
        <v>1511.76</v>
      </c>
      <c r="H18" s="168">
        <f>[2]пост.ПС!X12</f>
        <v>1454.4</v>
      </c>
      <c r="I18" s="168">
        <f>[2]пост.ПС!X13</f>
        <v>1215.1199999999999</v>
      </c>
      <c r="J18" s="168">
        <f>[2]пост.ПС!X14</f>
        <v>1228.3200000000002</v>
      </c>
      <c r="K18" s="168">
        <f>[2]пост.ПС!X15</f>
        <v>1392</v>
      </c>
      <c r="L18" s="168">
        <f>[2]пост.ПС!X16</f>
        <v>1404.5139999999999</v>
      </c>
      <c r="M18" s="168">
        <f>[2]пост.ПС!X17</f>
        <v>1361.04</v>
      </c>
      <c r="N18" s="168">
        <f>[2]пост.ПС!X18</f>
        <v>1347.12</v>
      </c>
      <c r="O18" s="168">
        <f>[2]пост.ПС!X19</f>
        <v>1320.9599999999998</v>
      </c>
      <c r="P18" s="168">
        <f>[2]пост.ПС!X20</f>
        <v>1501.92</v>
      </c>
      <c r="Q18" s="168">
        <f>[2]пост.ПС!X21</f>
        <v>1476.2399999999998</v>
      </c>
      <c r="R18" s="168">
        <f>[2]пост.ПС!X22</f>
        <v>1424.16</v>
      </c>
      <c r="S18" s="168">
        <f>[2]пост.ПС!X23</f>
        <v>1346.1599999999999</v>
      </c>
      <c r="T18" s="168">
        <f>[2]пост.ПС!X24</f>
        <v>1674.4799999999998</v>
      </c>
      <c r="U18" s="168">
        <f>[2]пост.ПС!X25</f>
        <v>1658.3999999999999</v>
      </c>
      <c r="V18" s="168">
        <f>[2]пост.ПС!X26</f>
        <v>1571.04</v>
      </c>
      <c r="W18" s="168">
        <f>[2]пост.ПС!X27</f>
        <v>1215.3599999999999</v>
      </c>
      <c r="X18" s="168">
        <f>[2]пост.ПС!X28</f>
        <v>1102.08</v>
      </c>
      <c r="Y18" s="168">
        <f>[2]пост.ПС!X29</f>
        <v>1128.24</v>
      </c>
      <c r="Z18" s="168">
        <f>[2]пост.ПС!X30</f>
        <v>1126.56</v>
      </c>
      <c r="AA18" s="176">
        <f>SUM(C18:Z18)</f>
        <v>33505.233999999997</v>
      </c>
      <c r="AB18" s="177">
        <f t="shared" si="0"/>
        <v>1396.0514166666665</v>
      </c>
      <c r="AC18" s="178"/>
      <c r="AD18" s="179"/>
    </row>
    <row r="19" spans="1:30" ht="15" x14ac:dyDescent="0.25">
      <c r="A19" s="174" t="s">
        <v>9</v>
      </c>
      <c r="B19" s="175" t="s">
        <v>7</v>
      </c>
      <c r="C19" s="176">
        <f>C17-C20</f>
        <v>1477.9000000000003</v>
      </c>
      <c r="D19" s="176">
        <f t="shared" ref="D19:Z19" si="3">D17-D20</f>
        <v>1476.0000000000005</v>
      </c>
      <c r="E19" s="176">
        <f t="shared" si="3"/>
        <v>1531.1299999999992</v>
      </c>
      <c r="F19" s="176">
        <f t="shared" si="3"/>
        <v>1517.9499999999996</v>
      </c>
      <c r="G19" s="176">
        <f>G17-G20</f>
        <v>1459.2099999999584</v>
      </c>
      <c r="H19" s="176">
        <f t="shared" si="3"/>
        <v>1416.140000000001</v>
      </c>
      <c r="I19" s="176">
        <f t="shared" si="3"/>
        <v>992.30000000004202</v>
      </c>
      <c r="J19" s="176">
        <f t="shared" si="3"/>
        <v>1003.6699999999714</v>
      </c>
      <c r="K19" s="176">
        <f>K17-K20</f>
        <v>1015.1300000000422</v>
      </c>
      <c r="L19" s="176">
        <f t="shared" si="3"/>
        <v>1033.7599999999418</v>
      </c>
      <c r="M19" s="176">
        <f t="shared" si="3"/>
        <v>1084.2400000000014</v>
      </c>
      <c r="N19" s="176">
        <f t="shared" si="3"/>
        <v>1122.3000000000436</v>
      </c>
      <c r="O19" s="176">
        <f t="shared" si="3"/>
        <v>1085.1999999999866</v>
      </c>
      <c r="P19" s="176">
        <f t="shared" si="3"/>
        <v>1105.0899999999679</v>
      </c>
      <c r="Q19" s="176">
        <f t="shared" si="3"/>
        <v>1319.1100000000149</v>
      </c>
      <c r="R19" s="176">
        <f t="shared" si="3"/>
        <v>1244.2199999999859</v>
      </c>
      <c r="S19" s="176">
        <f t="shared" si="3"/>
        <v>1258.8699999999994</v>
      </c>
      <c r="T19" s="176">
        <f t="shared" si="3"/>
        <v>1725.830000000029</v>
      </c>
      <c r="U19" s="176">
        <f t="shared" si="3"/>
        <v>1697.9300000000298</v>
      </c>
      <c r="V19" s="176">
        <f t="shared" si="3"/>
        <v>1560.8799999999844</v>
      </c>
      <c r="W19" s="176">
        <f>W17-W20</f>
        <v>1137.0400000000013</v>
      </c>
      <c r="X19" s="176">
        <f t="shared" si="3"/>
        <v>1105.4199999999989</v>
      </c>
      <c r="Y19" s="176">
        <f t="shared" si="3"/>
        <v>1061.9199999999985</v>
      </c>
      <c r="Z19" s="176">
        <f t="shared" si="3"/>
        <v>1022.4400000000012</v>
      </c>
      <c r="AA19" s="176">
        <f>SUM(C19:Z19)+0.2</f>
        <v>30453.88</v>
      </c>
      <c r="AB19" s="177">
        <f t="shared" si="0"/>
        <v>1268.9116666666666</v>
      </c>
      <c r="AC19" s="178"/>
      <c r="AD19" s="181">
        <f>MAX(C19:Z19)</f>
        <v>1725.830000000029</v>
      </c>
    </row>
    <row r="20" spans="1:30" ht="15" x14ac:dyDescent="0.25">
      <c r="A20" s="174" t="s">
        <v>10</v>
      </c>
      <c r="B20" s="175" t="s">
        <v>7</v>
      </c>
      <c r="C20" s="176">
        <f>[2]Одн.юг!BF8</f>
        <v>1202.1799999999996</v>
      </c>
      <c r="D20" s="176">
        <f>[2]Одн.юг!BF9</f>
        <v>1129.4399999999996</v>
      </c>
      <c r="E20" s="176">
        <f>[2]Одн.юг!BF10</f>
        <v>1003.9900000000007</v>
      </c>
      <c r="F20" s="176">
        <f>[2]Одн.юг!BF11</f>
        <v>1028.9300000000005</v>
      </c>
      <c r="G20" s="176">
        <f>[2]Одн.юг!BF12</f>
        <v>1037.7500000000416</v>
      </c>
      <c r="H20" s="176">
        <f>[2]Одн.юг!BF13</f>
        <v>932.49999999999932</v>
      </c>
      <c r="I20" s="176">
        <f>[2]Одн.юг!BF14</f>
        <v>1268.9799999999582</v>
      </c>
      <c r="J20" s="176">
        <f>[2]Одн.юг!BF15</f>
        <v>1638.2500000000286</v>
      </c>
      <c r="K20" s="186">
        <f>[2]Одн.юг!BF16</f>
        <v>1879.2699999999575</v>
      </c>
      <c r="L20" s="186">
        <f>[2]Одн.юг!BF17</f>
        <v>1936.2400000000582</v>
      </c>
      <c r="M20" s="186">
        <f>[2]Одн.юг!BF18</f>
        <v>2000.9599999999984</v>
      </c>
      <c r="N20" s="176">
        <f>[2]Одн.юг!BF19</f>
        <v>1956.6599999999564</v>
      </c>
      <c r="O20" s="176">
        <f>[2]Одн.юг!BF20</f>
        <v>1984.160000000013</v>
      </c>
      <c r="P20" s="176">
        <f>[2]Одн.юг!BF21</f>
        <v>2159.8700000000322</v>
      </c>
      <c r="Q20" s="176">
        <f>[2]Одн.юг!BF22</f>
        <v>1906.969999999985</v>
      </c>
      <c r="R20" s="176">
        <f>[2]Одн.юг!BF23</f>
        <v>1814.820000000014</v>
      </c>
      <c r="S20" s="176">
        <f>[2]Одн.юг!BF24</f>
        <v>1685.9300000000007</v>
      </c>
      <c r="T20" s="176">
        <f>[2]Одн.юг!BF25</f>
        <v>1700.169999999971</v>
      </c>
      <c r="U20" s="176">
        <f>[2]Одн.юг!BF26</f>
        <v>1589.1099999999701</v>
      </c>
      <c r="V20" s="176">
        <f>[2]Одн.юг!BF27</f>
        <v>1131.6800000000155</v>
      </c>
      <c r="W20" s="176">
        <f>[2]Одн.юг!BF28</f>
        <v>1134.5599999999986</v>
      </c>
      <c r="X20" s="176">
        <f>[2]Одн.юг!BF29</f>
        <v>1082.4200000000012</v>
      </c>
      <c r="Y20" s="176">
        <f>[2]Одн.юг!BF30</f>
        <v>1179.4400000000012</v>
      </c>
      <c r="Z20" s="176">
        <f>[2]Одн.юг!BF31</f>
        <v>1146.9199999999989</v>
      </c>
      <c r="AA20" s="176">
        <f>SUM(C20:Z20)</f>
        <v>35531.199999999997</v>
      </c>
      <c r="AB20" s="177">
        <f t="shared" si="0"/>
        <v>1480.4666666666665</v>
      </c>
      <c r="AC20" s="178"/>
      <c r="AD20" s="181">
        <f>MAX(C20:Z20)</f>
        <v>2159.8700000000322</v>
      </c>
    </row>
    <row r="21" spans="1:30" ht="15" x14ac:dyDescent="0.25">
      <c r="A21" s="174" t="s">
        <v>11</v>
      </c>
      <c r="B21" s="175" t="s">
        <v>7</v>
      </c>
      <c r="C21" s="176">
        <f>C17</f>
        <v>2680.08</v>
      </c>
      <c r="D21" s="176">
        <f t="shared" ref="D21:Z21" si="4">D17</f>
        <v>2605.44</v>
      </c>
      <c r="E21" s="176">
        <f t="shared" si="4"/>
        <v>2535.12</v>
      </c>
      <c r="F21" s="176">
        <f t="shared" si="4"/>
        <v>2546.88</v>
      </c>
      <c r="G21" s="175">
        <f t="shared" si="4"/>
        <v>2496.96</v>
      </c>
      <c r="H21" s="176">
        <f t="shared" si="4"/>
        <v>2348.6400000000003</v>
      </c>
      <c r="I21" s="176">
        <f t="shared" si="4"/>
        <v>2261.2800000000002</v>
      </c>
      <c r="J21" s="176">
        <f t="shared" si="4"/>
        <v>2641.92</v>
      </c>
      <c r="K21" s="186">
        <f t="shared" si="4"/>
        <v>2894.3999999999996</v>
      </c>
      <c r="L21" s="186">
        <f t="shared" si="4"/>
        <v>2970</v>
      </c>
      <c r="M21" s="186">
        <f t="shared" si="4"/>
        <v>3085.2</v>
      </c>
      <c r="N21" s="176">
        <f t="shared" si="4"/>
        <v>3078.96</v>
      </c>
      <c r="O21" s="176">
        <f t="shared" si="4"/>
        <v>3069.3599999999997</v>
      </c>
      <c r="P21" s="176">
        <f t="shared" si="4"/>
        <v>3264.96</v>
      </c>
      <c r="Q21" s="176">
        <f t="shared" si="4"/>
        <v>3226.08</v>
      </c>
      <c r="R21" s="176">
        <f t="shared" si="4"/>
        <v>3059.04</v>
      </c>
      <c r="S21" s="176">
        <f t="shared" si="4"/>
        <v>2944.8</v>
      </c>
      <c r="T21" s="176">
        <f t="shared" si="4"/>
        <v>3426</v>
      </c>
      <c r="U21" s="176">
        <f t="shared" si="4"/>
        <v>3287.04</v>
      </c>
      <c r="V21" s="176">
        <f t="shared" si="4"/>
        <v>2692.56</v>
      </c>
      <c r="W21" s="176">
        <f t="shared" si="4"/>
        <v>2271.6</v>
      </c>
      <c r="X21" s="176">
        <f t="shared" si="4"/>
        <v>2187.84</v>
      </c>
      <c r="Y21" s="176">
        <f t="shared" si="4"/>
        <v>2241.3599999999997</v>
      </c>
      <c r="Z21" s="176">
        <f t="shared" si="4"/>
        <v>2169.36</v>
      </c>
      <c r="AA21" s="176">
        <f>SUM(C21:Z21)</f>
        <v>65984.88</v>
      </c>
      <c r="AB21" s="177">
        <f t="shared" si="0"/>
        <v>2749.3700000000003</v>
      </c>
      <c r="AC21" s="178"/>
      <c r="AD21" s="179"/>
    </row>
    <row r="22" spans="1:30" ht="15" x14ac:dyDescent="0.25">
      <c r="A22" s="174" t="s">
        <v>12</v>
      </c>
      <c r="B22" s="175" t="s">
        <v>13</v>
      </c>
      <c r="C22" s="183">
        <v>6</v>
      </c>
      <c r="D22" s="183">
        <v>6</v>
      </c>
      <c r="E22" s="183">
        <v>6</v>
      </c>
      <c r="F22" s="183">
        <v>6</v>
      </c>
      <c r="G22" s="183">
        <v>6</v>
      </c>
      <c r="H22" s="183">
        <v>6</v>
      </c>
      <c r="I22" s="183">
        <v>6</v>
      </c>
      <c r="J22" s="183">
        <v>6</v>
      </c>
      <c r="K22" s="183">
        <v>6.1</v>
      </c>
      <c r="L22" s="183">
        <v>6.1</v>
      </c>
      <c r="M22" s="183">
        <v>6.1</v>
      </c>
      <c r="N22" s="183">
        <v>6</v>
      </c>
      <c r="O22" s="183">
        <v>6</v>
      </c>
      <c r="P22" s="183">
        <v>6</v>
      </c>
      <c r="Q22" s="183">
        <v>6</v>
      </c>
      <c r="R22" s="183">
        <v>6</v>
      </c>
      <c r="S22" s="183">
        <v>6.1</v>
      </c>
      <c r="T22" s="183">
        <v>6.1</v>
      </c>
      <c r="U22" s="183">
        <v>6.1</v>
      </c>
      <c r="V22" s="183">
        <v>6.1</v>
      </c>
      <c r="W22" s="183">
        <v>6</v>
      </c>
      <c r="X22" s="183">
        <v>6</v>
      </c>
      <c r="Y22" s="183">
        <v>6.1</v>
      </c>
      <c r="Z22" s="183">
        <v>6.1</v>
      </c>
      <c r="AA22" s="186"/>
      <c r="AB22" s="187"/>
      <c r="AC22" s="178"/>
      <c r="AD22" s="179"/>
    </row>
    <row r="23" spans="1:30" ht="15" x14ac:dyDescent="0.25">
      <c r="A23" s="174"/>
      <c r="B23" s="175"/>
      <c r="C23" s="175"/>
      <c r="D23" s="175"/>
      <c r="E23" s="175"/>
      <c r="F23" s="175"/>
      <c r="G23" s="175"/>
      <c r="H23" s="175"/>
      <c r="I23" s="175"/>
      <c r="J23" s="175"/>
      <c r="K23" s="183"/>
      <c r="L23" s="183"/>
      <c r="M23" s="183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75"/>
      <c r="AB23" s="185"/>
      <c r="AC23" s="178"/>
      <c r="AD23" s="179"/>
    </row>
    <row r="24" spans="1:30" ht="15" x14ac:dyDescent="0.25">
      <c r="A24" s="174" t="s">
        <v>15</v>
      </c>
      <c r="B24" s="175" t="s">
        <v>7</v>
      </c>
      <c r="C24" s="168">
        <f>[2]пост.ПС!M7</f>
        <v>113.76</v>
      </c>
      <c r="D24" s="168">
        <f>[2]пост.ПС!M8</f>
        <v>114.72</v>
      </c>
      <c r="E24" s="168">
        <f>[2]пост.ПС!M9</f>
        <v>116.64</v>
      </c>
      <c r="F24" s="168">
        <f>[2]пост.ПС!M10</f>
        <v>112.8</v>
      </c>
      <c r="G24" s="168">
        <f>[2]пост.ПС!M11</f>
        <v>108</v>
      </c>
      <c r="H24" s="168">
        <f>[2]пост.ПС!M12</f>
        <v>109.44</v>
      </c>
      <c r="I24" s="168">
        <f>[2]пост.ПС!M13</f>
        <v>113.52</v>
      </c>
      <c r="J24" s="168">
        <f>[2]пост.ПС!M14</f>
        <v>108</v>
      </c>
      <c r="K24" s="168">
        <f>[2]пост.ПС!M15</f>
        <v>125.76</v>
      </c>
      <c r="L24" s="168">
        <f>[2]пост.ПС!M16</f>
        <v>146.16</v>
      </c>
      <c r="M24" s="168">
        <f>[2]пост.ПС!M17</f>
        <v>150</v>
      </c>
      <c r="N24" s="168">
        <f>[2]пост.ПС!M18</f>
        <v>162.24</v>
      </c>
      <c r="O24" s="168">
        <f>[2]пост.ПС!M19</f>
        <v>150.72</v>
      </c>
      <c r="P24" s="168">
        <f>[2]пост.ПС!M20</f>
        <v>181.68</v>
      </c>
      <c r="Q24" s="168">
        <f>[2]пост.ПС!M21</f>
        <v>146.88</v>
      </c>
      <c r="R24" s="168">
        <f>[2]пост.ПС!M22</f>
        <v>138.96</v>
      </c>
      <c r="S24" s="168">
        <f>[2]пост.ПС!M23</f>
        <v>134.88</v>
      </c>
      <c r="T24" s="168">
        <f>[2]пост.ПС!M24</f>
        <v>120.72</v>
      </c>
      <c r="U24" s="168">
        <f>[2]пост.ПС!M25</f>
        <v>116.4</v>
      </c>
      <c r="V24" s="168">
        <f>[2]пост.ПС!M26</f>
        <v>113.04</v>
      </c>
      <c r="W24" s="168">
        <f>[2]пост.ПС!M27</f>
        <v>110.16</v>
      </c>
      <c r="X24" s="168">
        <f>[2]пост.ПС!M28</f>
        <v>100.56</v>
      </c>
      <c r="Y24" s="168">
        <f>[2]пост.ПС!M29</f>
        <v>98.16</v>
      </c>
      <c r="Z24" s="168">
        <f>[2]пост.ПС!M30</f>
        <v>99.12</v>
      </c>
      <c r="AA24" s="176">
        <f>SUM(C24:Z24)</f>
        <v>2992.3199999999997</v>
      </c>
      <c r="AB24" s="177">
        <f>AA24/24</f>
        <v>124.67999999999999</v>
      </c>
      <c r="AC24" s="172">
        <f>MAX(C24:Z24)</f>
        <v>181.68</v>
      </c>
      <c r="AD24" s="181">
        <f>MAX(C24:Z24)</f>
        <v>181.68</v>
      </c>
    </row>
    <row r="25" spans="1:30" ht="15" x14ac:dyDescent="0.25">
      <c r="A25" s="174"/>
      <c r="B25" s="175" t="s">
        <v>8</v>
      </c>
      <c r="C25" s="168">
        <f>[2]пост.ПС!N7</f>
        <v>94.8</v>
      </c>
      <c r="D25" s="168">
        <f>[2]пост.ПС!N8</f>
        <v>93.6</v>
      </c>
      <c r="E25" s="168">
        <f>[2]пост.ПС!N9</f>
        <v>90</v>
      </c>
      <c r="F25" s="168">
        <f>[2]пост.ПС!N10</f>
        <v>95.04</v>
      </c>
      <c r="G25" s="168">
        <f>[2]пост.ПС!N11</f>
        <v>94.08</v>
      </c>
      <c r="H25" s="168">
        <f>[2]пост.ПС!N12</f>
        <v>93.6</v>
      </c>
      <c r="I25" s="168">
        <f>[2]пост.ПС!N13</f>
        <v>90</v>
      </c>
      <c r="J25" s="168">
        <f>[2]пост.ПС!N14</f>
        <v>90</v>
      </c>
      <c r="K25" s="168">
        <f>[2]пост.ПС!N15</f>
        <v>103.44</v>
      </c>
      <c r="L25" s="168">
        <f>[2]пост.ПС!N16</f>
        <v>104.88</v>
      </c>
      <c r="M25" s="168">
        <f>[2]пост.ПС!N17</f>
        <v>84.24</v>
      </c>
      <c r="N25" s="168">
        <f>[2]пост.ПС!N18</f>
        <v>111.84</v>
      </c>
      <c r="O25" s="168">
        <f>[2]пост.ПС!N19</f>
        <v>119.76</v>
      </c>
      <c r="P25" s="168">
        <f>[2]пост.ПС!N20</f>
        <v>84.72</v>
      </c>
      <c r="Q25" s="168">
        <f>[2]пост.ПС!N21</f>
        <v>86.64</v>
      </c>
      <c r="R25" s="168">
        <f>[2]пост.ПС!N22</f>
        <v>96.48</v>
      </c>
      <c r="S25" s="168">
        <f>[2]пост.ПС!N23</f>
        <v>78.48</v>
      </c>
      <c r="T25" s="168">
        <f>[2]пост.ПС!N24</f>
        <v>65.28</v>
      </c>
      <c r="U25" s="168">
        <f>[2]пост.ПС!N25</f>
        <v>71.52</v>
      </c>
      <c r="V25" s="168">
        <f>[2]пост.ПС!N26</f>
        <v>84.48</v>
      </c>
      <c r="W25" s="168">
        <f>[2]пост.ПС!N27</f>
        <v>84</v>
      </c>
      <c r="X25" s="168">
        <f>[2]пост.ПС!N28</f>
        <v>81.12</v>
      </c>
      <c r="Y25" s="168">
        <f>[2]пост.ПС!N29</f>
        <v>82.8</v>
      </c>
      <c r="Z25" s="168">
        <f>[2]пост.ПС!N30</f>
        <v>86.64</v>
      </c>
      <c r="AA25" s="176">
        <f>SUM(C25:Z25)</f>
        <v>2167.44</v>
      </c>
      <c r="AB25" s="177">
        <f>AA25/24</f>
        <v>90.31</v>
      </c>
      <c r="AC25" s="178"/>
      <c r="AD25" s="179"/>
    </row>
    <row r="26" spans="1:30" ht="15" x14ac:dyDescent="0.25">
      <c r="A26" s="174" t="s">
        <v>9</v>
      </c>
      <c r="B26" s="175" t="s">
        <v>7</v>
      </c>
      <c r="C26" s="176">
        <f>C24-C27</f>
        <v>31.97</v>
      </c>
      <c r="D26" s="176">
        <f t="shared" ref="D26:I26" si="5">D24-D27</f>
        <v>31.149999999999991</v>
      </c>
      <c r="E26" s="176">
        <f>E24-E27</f>
        <v>30.36999999999999</v>
      </c>
      <c r="F26" s="176">
        <f>F24-F27</f>
        <v>31.67</v>
      </c>
      <c r="G26" s="176">
        <f t="shared" si="5"/>
        <v>30.929999999999993</v>
      </c>
      <c r="H26" s="176">
        <f t="shared" si="5"/>
        <v>30.709999999999994</v>
      </c>
      <c r="I26" s="176">
        <f t="shared" si="5"/>
        <v>30.449999999999989</v>
      </c>
      <c r="J26" s="176">
        <f>J24-J27</f>
        <v>30.75</v>
      </c>
      <c r="K26" s="176">
        <f t="shared" ref="K26:Z26" si="6">K24-K27</f>
        <v>33.349999999999994</v>
      </c>
      <c r="L26" s="176">
        <f t="shared" si="6"/>
        <v>46.3</v>
      </c>
      <c r="M26" s="176">
        <f>M24-M27</f>
        <v>52.429999999999993</v>
      </c>
      <c r="N26" s="176">
        <f t="shared" si="6"/>
        <v>50.05</v>
      </c>
      <c r="O26" s="176">
        <f t="shared" si="6"/>
        <v>39.200000000000003</v>
      </c>
      <c r="P26" s="176">
        <f>P24-P27</f>
        <v>80.330000000000013</v>
      </c>
      <c r="Q26" s="176">
        <f>Q24-Q27</f>
        <v>53.149999999999991</v>
      </c>
      <c r="R26" s="176">
        <f t="shared" si="6"/>
        <v>47.490000000000023</v>
      </c>
      <c r="S26" s="176">
        <f t="shared" si="6"/>
        <v>50.41</v>
      </c>
      <c r="T26" s="176">
        <f t="shared" si="6"/>
        <v>44.089999999999989</v>
      </c>
      <c r="U26" s="176">
        <f>U24-U27</f>
        <v>39.910000000000011</v>
      </c>
      <c r="V26" s="176">
        <f t="shared" si="6"/>
        <v>32.13000000000001</v>
      </c>
      <c r="W26" s="176">
        <f t="shared" si="6"/>
        <v>30.429999999999993</v>
      </c>
      <c r="X26" s="176">
        <f>X24-X27</f>
        <v>29.949999999999989</v>
      </c>
      <c r="Y26" s="176">
        <f t="shared" si="6"/>
        <v>30.199999999999989</v>
      </c>
      <c r="Z26" s="176">
        <f t="shared" si="6"/>
        <v>30.480000000000004</v>
      </c>
      <c r="AA26" s="176">
        <f>SUM(C26:Z26)</f>
        <v>937.89999999999986</v>
      </c>
      <c r="AB26" s="177">
        <f>AA26/24</f>
        <v>39.079166666666659</v>
      </c>
      <c r="AC26" s="178"/>
      <c r="AD26" s="181">
        <f>MAX(C26:Z26)</f>
        <v>80.330000000000013</v>
      </c>
    </row>
    <row r="27" spans="1:30" ht="15" x14ac:dyDescent="0.25">
      <c r="A27" s="174" t="s">
        <v>10</v>
      </c>
      <c r="B27" s="175" t="s">
        <v>7</v>
      </c>
      <c r="C27" s="176">
        <f>[2]уг.база!G8</f>
        <v>81.790000000000006</v>
      </c>
      <c r="D27" s="176">
        <f>[2]уг.база!G9</f>
        <v>83.570000000000007</v>
      </c>
      <c r="E27" s="176">
        <f>[2]уг.база!G10</f>
        <v>86.27000000000001</v>
      </c>
      <c r="F27" s="176">
        <f>[2]уг.база!G11</f>
        <v>81.13</v>
      </c>
      <c r="G27" s="176">
        <f>[2]уг.база!G12</f>
        <v>77.070000000000007</v>
      </c>
      <c r="H27" s="176">
        <f>[2]уг.база!G13</f>
        <v>78.73</v>
      </c>
      <c r="I27" s="176">
        <f>[2]уг.база!G14</f>
        <v>83.070000000000007</v>
      </c>
      <c r="J27" s="176">
        <f>[2]уг.база!G15</f>
        <v>77.25</v>
      </c>
      <c r="K27" s="176">
        <f>[2]уг.база!G16</f>
        <v>92.410000000000011</v>
      </c>
      <c r="L27" s="176">
        <f>[2]уг.база!G17</f>
        <v>99.86</v>
      </c>
      <c r="M27" s="176">
        <f>[2]уг.база!G18</f>
        <v>97.570000000000007</v>
      </c>
      <c r="N27" s="176">
        <f>[2]уг.база!G19</f>
        <v>112.19000000000001</v>
      </c>
      <c r="O27" s="176">
        <f>[2]уг.база!G20</f>
        <v>111.52</v>
      </c>
      <c r="P27" s="176">
        <f>[2]уг.база!G21</f>
        <v>101.35</v>
      </c>
      <c r="Q27" s="176">
        <f>[2]уг.база!G22</f>
        <v>93.73</v>
      </c>
      <c r="R27" s="176">
        <f>[2]уг.база!G23</f>
        <v>91.469999999999985</v>
      </c>
      <c r="S27" s="176">
        <f>[2]уг.база!G24</f>
        <v>84.47</v>
      </c>
      <c r="T27" s="176">
        <f>[2]уг.база!G25</f>
        <v>76.63000000000001</v>
      </c>
      <c r="U27" s="176">
        <f>[2]уг.база!G26</f>
        <v>76.489999999999995</v>
      </c>
      <c r="V27" s="176">
        <f>[2]уг.база!G27</f>
        <v>80.91</v>
      </c>
      <c r="W27" s="176">
        <f>[2]уг.база!G28</f>
        <v>79.73</v>
      </c>
      <c r="X27" s="176">
        <f>[2]уг.база!G29</f>
        <v>70.610000000000014</v>
      </c>
      <c r="Y27" s="176">
        <f>[2]уг.база!G30</f>
        <v>67.960000000000008</v>
      </c>
      <c r="Z27" s="176">
        <f>[2]уг.база!G31</f>
        <v>68.64</v>
      </c>
      <c r="AA27" s="176">
        <f>SUM(C27:Z27)</f>
        <v>2054.42</v>
      </c>
      <c r="AB27" s="177">
        <f>AA27/24</f>
        <v>85.600833333333341</v>
      </c>
      <c r="AC27" s="178"/>
      <c r="AD27" s="181">
        <f>MAX(C27:Z27)</f>
        <v>112.19000000000001</v>
      </c>
    </row>
    <row r="28" spans="1:30" ht="15" x14ac:dyDescent="0.25">
      <c r="A28" s="174" t="s">
        <v>11</v>
      </c>
      <c r="B28" s="175" t="s">
        <v>7</v>
      </c>
      <c r="C28" s="176">
        <f t="shared" ref="C28:Y28" si="7">C24</f>
        <v>113.76</v>
      </c>
      <c r="D28" s="176">
        <f t="shared" si="7"/>
        <v>114.72</v>
      </c>
      <c r="E28" s="176">
        <f t="shared" si="7"/>
        <v>116.64</v>
      </c>
      <c r="F28" s="176">
        <f t="shared" si="7"/>
        <v>112.8</v>
      </c>
      <c r="G28" s="176">
        <f t="shared" si="7"/>
        <v>108</v>
      </c>
      <c r="H28" s="176">
        <f t="shared" si="7"/>
        <v>109.44</v>
      </c>
      <c r="I28" s="176">
        <f t="shared" si="7"/>
        <v>113.52</v>
      </c>
      <c r="J28" s="176">
        <f t="shared" si="7"/>
        <v>108</v>
      </c>
      <c r="K28" s="186">
        <f t="shared" si="7"/>
        <v>125.76</v>
      </c>
      <c r="L28" s="186">
        <f t="shared" si="7"/>
        <v>146.16</v>
      </c>
      <c r="M28" s="186">
        <f t="shared" si="7"/>
        <v>150</v>
      </c>
      <c r="N28" s="176">
        <f t="shared" si="7"/>
        <v>162.24</v>
      </c>
      <c r="O28" s="176">
        <f t="shared" si="7"/>
        <v>150.72</v>
      </c>
      <c r="P28" s="176">
        <f t="shared" si="7"/>
        <v>181.68</v>
      </c>
      <c r="Q28" s="176">
        <f t="shared" si="7"/>
        <v>146.88</v>
      </c>
      <c r="R28" s="176">
        <f t="shared" si="7"/>
        <v>138.96</v>
      </c>
      <c r="S28" s="176">
        <f t="shared" si="7"/>
        <v>134.88</v>
      </c>
      <c r="T28" s="176">
        <f t="shared" si="7"/>
        <v>120.72</v>
      </c>
      <c r="U28" s="176">
        <f t="shared" si="7"/>
        <v>116.4</v>
      </c>
      <c r="V28" s="176">
        <f t="shared" si="7"/>
        <v>113.04</v>
      </c>
      <c r="W28" s="176">
        <f t="shared" si="7"/>
        <v>110.16</v>
      </c>
      <c r="X28" s="176">
        <f t="shared" si="7"/>
        <v>100.56</v>
      </c>
      <c r="Y28" s="176">
        <f t="shared" si="7"/>
        <v>98.16</v>
      </c>
      <c r="Z28" s="176">
        <f>Z24</f>
        <v>99.12</v>
      </c>
      <c r="AA28" s="176">
        <f>SUM(C28:Z28)</f>
        <v>2992.3199999999997</v>
      </c>
      <c r="AB28" s="177">
        <f>AA28/24</f>
        <v>124.67999999999999</v>
      </c>
      <c r="AC28" s="178"/>
      <c r="AD28" s="179"/>
    </row>
    <row r="29" spans="1:30" ht="15" x14ac:dyDescent="0.25">
      <c r="A29" s="174" t="s">
        <v>12</v>
      </c>
      <c r="B29" s="175" t="s">
        <v>13</v>
      </c>
      <c r="C29" s="188">
        <v>6</v>
      </c>
      <c r="D29" s="188">
        <v>6</v>
      </c>
      <c r="E29" s="188">
        <v>6</v>
      </c>
      <c r="F29" s="188">
        <v>6</v>
      </c>
      <c r="G29" s="188">
        <v>6</v>
      </c>
      <c r="H29" s="188">
        <v>6</v>
      </c>
      <c r="I29" s="188">
        <v>6</v>
      </c>
      <c r="J29" s="188">
        <v>6</v>
      </c>
      <c r="K29" s="183">
        <v>6</v>
      </c>
      <c r="L29" s="183">
        <v>5.9</v>
      </c>
      <c r="M29" s="183">
        <v>5.9</v>
      </c>
      <c r="N29" s="183">
        <v>5.8</v>
      </c>
      <c r="O29" s="183">
        <v>5.8</v>
      </c>
      <c r="P29" s="183">
        <v>5.8</v>
      </c>
      <c r="Q29" s="183">
        <v>5.8</v>
      </c>
      <c r="R29" s="183">
        <v>5.8</v>
      </c>
      <c r="S29" s="183">
        <v>5.8</v>
      </c>
      <c r="T29" s="183">
        <v>6</v>
      </c>
      <c r="U29" s="183">
        <v>6</v>
      </c>
      <c r="V29" s="183">
        <v>6</v>
      </c>
      <c r="W29" s="183">
        <v>6</v>
      </c>
      <c r="X29" s="183">
        <v>6</v>
      </c>
      <c r="Y29" s="183">
        <v>6</v>
      </c>
      <c r="Z29" s="183">
        <v>6</v>
      </c>
      <c r="AA29" s="183"/>
      <c r="AB29" s="183"/>
      <c r="AC29" s="189"/>
      <c r="AD29" s="190"/>
    </row>
    <row r="30" spans="1:30" ht="15" x14ac:dyDescent="0.25">
      <c r="A30" s="174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85"/>
      <c r="AC30" s="178"/>
      <c r="AD30" s="179"/>
    </row>
    <row r="31" spans="1:30" s="194" customFormat="1" ht="15" x14ac:dyDescent="0.25">
      <c r="A31" s="191" t="s">
        <v>16</v>
      </c>
      <c r="B31" s="184" t="s">
        <v>7</v>
      </c>
      <c r="C31" s="186">
        <f t="shared" ref="C31:AB32" si="8">C10+C17+C24</f>
        <v>4857.84</v>
      </c>
      <c r="D31" s="186">
        <f t="shared" si="8"/>
        <v>4736.1600000000008</v>
      </c>
      <c r="E31" s="186">
        <f t="shared" si="8"/>
        <v>4682.16</v>
      </c>
      <c r="F31" s="186">
        <f t="shared" si="8"/>
        <v>4694.88</v>
      </c>
      <c r="G31" s="186">
        <f t="shared" si="8"/>
        <v>4671.3599999999997</v>
      </c>
      <c r="H31" s="186">
        <f t="shared" si="8"/>
        <v>4483.6799999999994</v>
      </c>
      <c r="I31" s="186">
        <f t="shared" si="8"/>
        <v>4478.4000000000005</v>
      </c>
      <c r="J31" s="186">
        <f t="shared" si="8"/>
        <v>5473.92</v>
      </c>
      <c r="K31" s="186">
        <f t="shared" si="8"/>
        <v>6177.36</v>
      </c>
      <c r="L31" s="186">
        <f t="shared" si="8"/>
        <v>6558.96</v>
      </c>
      <c r="M31" s="186">
        <f t="shared" si="8"/>
        <v>6706.8</v>
      </c>
      <c r="N31" s="186">
        <f t="shared" si="8"/>
        <v>6744</v>
      </c>
      <c r="O31" s="186">
        <f t="shared" si="8"/>
        <v>6638.88</v>
      </c>
      <c r="P31" s="186">
        <f t="shared" si="8"/>
        <v>6612.2400000000007</v>
      </c>
      <c r="Q31" s="186">
        <f t="shared" si="8"/>
        <v>6480.96</v>
      </c>
      <c r="R31" s="186">
        <f t="shared" si="8"/>
        <v>6300</v>
      </c>
      <c r="S31" s="186">
        <f t="shared" si="8"/>
        <v>5987.28</v>
      </c>
      <c r="T31" s="186">
        <f t="shared" si="8"/>
        <v>6141.12</v>
      </c>
      <c r="U31" s="186">
        <f t="shared" si="8"/>
        <v>5925.8399999999992</v>
      </c>
      <c r="V31" s="186">
        <f t="shared" si="8"/>
        <v>5108.4000000000005</v>
      </c>
      <c r="W31" s="186">
        <f t="shared" si="8"/>
        <v>4714.5599999999995</v>
      </c>
      <c r="X31" s="186">
        <f t="shared" si="8"/>
        <v>4549.8</v>
      </c>
      <c r="Y31" s="186">
        <f t="shared" si="8"/>
        <v>4546.32</v>
      </c>
      <c r="Z31" s="186">
        <f t="shared" si="8"/>
        <v>4360.08</v>
      </c>
      <c r="AA31" s="186">
        <f t="shared" si="8"/>
        <v>131631.00000000003</v>
      </c>
      <c r="AB31" s="186">
        <f t="shared" si="8"/>
        <v>5484.4250000000011</v>
      </c>
      <c r="AC31" s="192">
        <f>AC10+AC17+AC24</f>
        <v>7110.4800000000005</v>
      </c>
      <c r="AD31" s="193">
        <f>AD10+AD17+AD24</f>
        <v>7110.4800000000005</v>
      </c>
    </row>
    <row r="32" spans="1:30" s="194" customFormat="1" ht="15" x14ac:dyDescent="0.25">
      <c r="A32" s="191"/>
      <c r="B32" s="184" t="s">
        <v>8</v>
      </c>
      <c r="C32" s="186">
        <f>C11+C18+C25</f>
        <v>2183.2800000000007</v>
      </c>
      <c r="D32" s="186">
        <f t="shared" si="8"/>
        <v>2147.52</v>
      </c>
      <c r="E32" s="186">
        <f t="shared" si="8"/>
        <v>2192.88</v>
      </c>
      <c r="F32" s="186">
        <f>F11+F18+F25</f>
        <v>2229.12</v>
      </c>
      <c r="G32" s="186">
        <f t="shared" si="8"/>
        <v>2249.04</v>
      </c>
      <c r="H32" s="186">
        <f>H11+H18+H25</f>
        <v>2178</v>
      </c>
      <c r="I32" s="186">
        <f t="shared" si="8"/>
        <v>1927.9199999999998</v>
      </c>
      <c r="J32" s="186">
        <f>J11+J18+J25</f>
        <v>2035.92</v>
      </c>
      <c r="K32" s="186">
        <f>K11+K18+K25</f>
        <v>2264.64</v>
      </c>
      <c r="L32" s="186">
        <f t="shared" si="8"/>
        <v>2346.9940000000001</v>
      </c>
      <c r="M32" s="186">
        <f t="shared" si="8"/>
        <v>2272.08</v>
      </c>
      <c r="N32" s="186">
        <f t="shared" si="8"/>
        <v>2286.96</v>
      </c>
      <c r="O32" s="186">
        <f t="shared" si="8"/>
        <v>2213.52</v>
      </c>
      <c r="P32" s="186">
        <f t="shared" si="8"/>
        <v>2365.44</v>
      </c>
      <c r="Q32" s="186">
        <f t="shared" si="8"/>
        <v>2364.4799999999996</v>
      </c>
      <c r="R32" s="186">
        <f>R11+R18+R25</f>
        <v>2324.64</v>
      </c>
      <c r="S32" s="186">
        <f>S11+S18+S25</f>
        <v>2172.2399999999998</v>
      </c>
      <c r="T32" s="186">
        <f t="shared" si="8"/>
        <v>2399.7599999999998</v>
      </c>
      <c r="U32" s="186">
        <f t="shared" si="8"/>
        <v>2373.12</v>
      </c>
      <c r="V32" s="186">
        <f>V11+V18+V25</f>
        <v>2163.12</v>
      </c>
      <c r="W32" s="186">
        <f t="shared" si="8"/>
        <v>1912.56</v>
      </c>
      <c r="X32" s="186">
        <f t="shared" si="8"/>
        <v>1785.6</v>
      </c>
      <c r="Y32" s="186">
        <f>Y11+Y18+Y25</f>
        <v>1289.44</v>
      </c>
      <c r="Z32" s="186">
        <f>Z11+Z18+Z25</f>
        <v>1766.2</v>
      </c>
      <c r="AA32" s="186">
        <f>SUM(C32:Z32)</f>
        <v>51444.473999999995</v>
      </c>
      <c r="AB32" s="195">
        <f>AA32/24</f>
        <v>2143.5197499999999</v>
      </c>
      <c r="AC32" s="192"/>
      <c r="AD32" s="179"/>
    </row>
    <row r="33" spans="1:30" s="194" customFormat="1" ht="15" x14ac:dyDescent="0.25">
      <c r="A33" s="191" t="s">
        <v>9</v>
      </c>
      <c r="B33" s="184" t="s">
        <v>7</v>
      </c>
      <c r="C33" s="186">
        <f>C31-C34</f>
        <v>2232.9100000000008</v>
      </c>
      <c r="D33" s="186">
        <f t="shared" ref="D33:AB33" si="9">D31-D34</f>
        <v>2208.0200000000009</v>
      </c>
      <c r="E33" s="186">
        <f t="shared" si="9"/>
        <v>2275.5199999999991</v>
      </c>
      <c r="F33" s="186">
        <f t="shared" si="9"/>
        <v>2255.7499999999991</v>
      </c>
      <c r="G33" s="186">
        <f t="shared" si="9"/>
        <v>2211.9599999999577</v>
      </c>
      <c r="H33" s="186">
        <f t="shared" si="9"/>
        <v>2162.0400000000004</v>
      </c>
      <c r="I33" s="186">
        <f t="shared" si="9"/>
        <v>1752.8700000000422</v>
      </c>
      <c r="J33" s="186">
        <f t="shared" si="9"/>
        <v>1876.7799999999716</v>
      </c>
      <c r="K33" s="186">
        <f t="shared" si="9"/>
        <v>1937.2600000000421</v>
      </c>
      <c r="L33" s="186">
        <f t="shared" si="9"/>
        <v>2032.6499999999423</v>
      </c>
      <c r="M33" s="186">
        <f t="shared" si="9"/>
        <v>2054.9600000000019</v>
      </c>
      <c r="N33" s="186">
        <f t="shared" si="9"/>
        <v>2035.6600000000435</v>
      </c>
      <c r="O33" s="186">
        <f t="shared" si="9"/>
        <v>1962.0899999999865</v>
      </c>
      <c r="P33" s="186">
        <f t="shared" si="9"/>
        <v>2004.7999999999674</v>
      </c>
      <c r="Q33" s="186">
        <f t="shared" si="9"/>
        <v>2198.4300000000158</v>
      </c>
      <c r="R33" s="186">
        <f t="shared" si="9"/>
        <v>2133.6399999999858</v>
      </c>
      <c r="S33" s="186">
        <f t="shared" si="9"/>
        <v>2068.4299999999994</v>
      </c>
      <c r="T33" s="186">
        <f t="shared" si="9"/>
        <v>2537.8800000000288</v>
      </c>
      <c r="U33" s="186">
        <f t="shared" si="9"/>
        <v>2518.3400000000292</v>
      </c>
      <c r="V33" s="186">
        <f t="shared" si="9"/>
        <v>2367.7599999999848</v>
      </c>
      <c r="W33" s="186">
        <f t="shared" si="9"/>
        <v>1920.7400000000011</v>
      </c>
      <c r="X33" s="186">
        <f t="shared" si="9"/>
        <v>1884.9199999999987</v>
      </c>
      <c r="Y33" s="186">
        <f t="shared" si="9"/>
        <v>1827.6199999999985</v>
      </c>
      <c r="Z33" s="186">
        <f t="shared" si="9"/>
        <v>1758.6400000000008</v>
      </c>
      <c r="AA33" s="186">
        <f t="shared" si="9"/>
        <v>50220.070000000022</v>
      </c>
      <c r="AB33" s="186">
        <f t="shared" si="9"/>
        <v>2092.3029166666679</v>
      </c>
      <c r="AC33" s="192"/>
      <c r="AD33" s="193">
        <f>MAX(C33:Z33)</f>
        <v>2537.8800000000288</v>
      </c>
    </row>
    <row r="34" spans="1:30" s="194" customFormat="1" ht="15" x14ac:dyDescent="0.25">
      <c r="A34" s="191" t="s">
        <v>10</v>
      </c>
      <c r="B34" s="184" t="s">
        <v>7</v>
      </c>
      <c r="C34" s="186">
        <f>C13+C20+C27</f>
        <v>2624.9299999999994</v>
      </c>
      <c r="D34" s="186">
        <f t="shared" ref="D34:AB34" si="10">D13+D20+D27</f>
        <v>2528.14</v>
      </c>
      <c r="E34" s="186">
        <f t="shared" si="10"/>
        <v>2406.6400000000008</v>
      </c>
      <c r="F34" s="186">
        <f t="shared" si="10"/>
        <v>2439.130000000001</v>
      </c>
      <c r="G34" s="186">
        <f t="shared" si="10"/>
        <v>2459.4000000000419</v>
      </c>
      <c r="H34" s="186">
        <f t="shared" si="10"/>
        <v>2321.639999999999</v>
      </c>
      <c r="I34" s="186">
        <f t="shared" si="10"/>
        <v>2725.5299999999584</v>
      </c>
      <c r="J34" s="186">
        <f t="shared" si="10"/>
        <v>3597.1400000000285</v>
      </c>
      <c r="K34" s="186">
        <f t="shared" si="10"/>
        <v>4240.0999999999576</v>
      </c>
      <c r="L34" s="186">
        <f t="shared" si="10"/>
        <v>4526.3100000000577</v>
      </c>
      <c r="M34" s="186">
        <f t="shared" si="10"/>
        <v>4651.8399999999983</v>
      </c>
      <c r="N34" s="186">
        <f t="shared" si="10"/>
        <v>4708.3399999999565</v>
      </c>
      <c r="O34" s="186">
        <f t="shared" si="10"/>
        <v>4676.7900000000136</v>
      </c>
      <c r="P34" s="186">
        <f t="shared" si="10"/>
        <v>4607.4400000000333</v>
      </c>
      <c r="Q34" s="186">
        <f t="shared" si="10"/>
        <v>4282.5299999999843</v>
      </c>
      <c r="R34" s="186">
        <f t="shared" si="10"/>
        <v>4166.3600000000142</v>
      </c>
      <c r="S34" s="186">
        <f t="shared" si="10"/>
        <v>3918.8500000000004</v>
      </c>
      <c r="T34" s="186">
        <f t="shared" si="10"/>
        <v>3603.2399999999711</v>
      </c>
      <c r="U34" s="186">
        <f t="shared" si="10"/>
        <v>3407.49999999997</v>
      </c>
      <c r="V34" s="186">
        <f t="shared" si="10"/>
        <v>2740.6400000000158</v>
      </c>
      <c r="W34" s="186">
        <f t="shared" si="10"/>
        <v>2793.8199999999983</v>
      </c>
      <c r="X34" s="186">
        <f t="shared" si="10"/>
        <v>2664.8800000000015</v>
      </c>
      <c r="Y34" s="186">
        <f t="shared" si="10"/>
        <v>2718.7000000000012</v>
      </c>
      <c r="Z34" s="186">
        <f t="shared" si="10"/>
        <v>2601.4399999999991</v>
      </c>
      <c r="AA34" s="186">
        <f t="shared" si="10"/>
        <v>81410.930000000008</v>
      </c>
      <c r="AB34" s="186">
        <f t="shared" si="10"/>
        <v>3392.1220833333332</v>
      </c>
      <c r="AC34" s="192"/>
      <c r="AD34" s="193">
        <f>MAX(C34:Z34)</f>
        <v>4708.3399999999565</v>
      </c>
    </row>
    <row r="35" spans="1:30" s="194" customFormat="1" ht="15.75" thickBot="1" x14ac:dyDescent="0.3">
      <c r="A35" s="196" t="s">
        <v>11</v>
      </c>
      <c r="B35" s="197" t="s">
        <v>7</v>
      </c>
      <c r="C35" s="198">
        <f t="shared" ref="C35:Z35" si="11">C31</f>
        <v>4857.84</v>
      </c>
      <c r="D35" s="198">
        <f t="shared" si="11"/>
        <v>4736.1600000000008</v>
      </c>
      <c r="E35" s="198">
        <f t="shared" si="11"/>
        <v>4682.16</v>
      </c>
      <c r="F35" s="198">
        <f t="shared" si="11"/>
        <v>4694.88</v>
      </c>
      <c r="G35" s="198">
        <f t="shared" si="11"/>
        <v>4671.3599999999997</v>
      </c>
      <c r="H35" s="198">
        <f t="shared" si="11"/>
        <v>4483.6799999999994</v>
      </c>
      <c r="I35" s="198">
        <f t="shared" si="11"/>
        <v>4478.4000000000005</v>
      </c>
      <c r="J35" s="198">
        <f t="shared" si="11"/>
        <v>5473.92</v>
      </c>
      <c r="K35" s="198">
        <f t="shared" si="11"/>
        <v>6177.36</v>
      </c>
      <c r="L35" s="198">
        <f t="shared" si="11"/>
        <v>6558.96</v>
      </c>
      <c r="M35" s="198">
        <f t="shared" si="11"/>
        <v>6706.8</v>
      </c>
      <c r="N35" s="198">
        <f t="shared" si="11"/>
        <v>6744</v>
      </c>
      <c r="O35" s="198">
        <f t="shared" si="11"/>
        <v>6638.88</v>
      </c>
      <c r="P35" s="198">
        <f t="shared" si="11"/>
        <v>6612.2400000000007</v>
      </c>
      <c r="Q35" s="198">
        <f t="shared" si="11"/>
        <v>6480.96</v>
      </c>
      <c r="R35" s="198">
        <f t="shared" si="11"/>
        <v>6300</v>
      </c>
      <c r="S35" s="198">
        <f t="shared" si="11"/>
        <v>5987.28</v>
      </c>
      <c r="T35" s="198">
        <f t="shared" si="11"/>
        <v>6141.12</v>
      </c>
      <c r="U35" s="198">
        <f t="shared" si="11"/>
        <v>5925.8399999999992</v>
      </c>
      <c r="V35" s="198">
        <f t="shared" si="11"/>
        <v>5108.4000000000005</v>
      </c>
      <c r="W35" s="198">
        <f t="shared" si="11"/>
        <v>4714.5599999999995</v>
      </c>
      <c r="X35" s="198">
        <f t="shared" si="11"/>
        <v>4549.8</v>
      </c>
      <c r="Y35" s="198">
        <f t="shared" si="11"/>
        <v>4546.32</v>
      </c>
      <c r="Z35" s="198">
        <f t="shared" si="11"/>
        <v>4360.08</v>
      </c>
      <c r="AA35" s="198">
        <f>SUM(C35:Z35)+1</f>
        <v>131632</v>
      </c>
      <c r="AB35" s="199">
        <f>AA35/24</f>
        <v>5484.666666666667</v>
      </c>
      <c r="AC35" s="192"/>
      <c r="AD35" s="200"/>
    </row>
    <row r="36" spans="1:30" s="194" customFormat="1" x14ac:dyDescent="0.2">
      <c r="A36" s="201"/>
      <c r="B36" s="202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4"/>
      <c r="AD36" s="204"/>
    </row>
    <row r="37" spans="1:30" x14ac:dyDescent="0.2">
      <c r="A37" s="205"/>
      <c r="B37" s="206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207"/>
      <c r="AD37" s="204"/>
    </row>
    <row r="38" spans="1:30" x14ac:dyDescent="0.2">
      <c r="A38" s="205"/>
      <c r="B38" s="206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207"/>
      <c r="AD38" s="204"/>
    </row>
    <row r="39" spans="1:30" x14ac:dyDescent="0.2">
      <c r="A39" s="205"/>
      <c r="B39" s="206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206"/>
      <c r="AB39" s="206"/>
      <c r="AC39" s="207"/>
      <c r="AD39" s="194"/>
    </row>
    <row r="40" spans="1:30" ht="30" x14ac:dyDescent="0.4">
      <c r="A40" s="205"/>
      <c r="B40" s="206"/>
      <c r="C40" s="208" t="s">
        <v>58</v>
      </c>
      <c r="D40" s="209"/>
      <c r="E40" s="209"/>
      <c r="F40" s="209"/>
      <c r="G40" s="209"/>
      <c r="H40" s="209"/>
      <c r="I40" s="210"/>
      <c r="J40" s="210"/>
      <c r="K40" s="210"/>
      <c r="L40" s="210"/>
      <c r="M40" s="210"/>
      <c r="N40" s="209"/>
      <c r="O40" s="209"/>
      <c r="P40" s="209"/>
      <c r="Q40" s="209"/>
      <c r="R40" s="209"/>
      <c r="S40" s="152"/>
      <c r="T40" s="209"/>
      <c r="U40" s="209"/>
      <c r="V40" s="154"/>
      <c r="W40" s="154"/>
      <c r="X40" s="154"/>
      <c r="Y40" s="154"/>
      <c r="Z40" s="154"/>
      <c r="AA40" s="206"/>
      <c r="AB40" s="206"/>
      <c r="AC40" s="152"/>
      <c r="AD40" s="194"/>
    </row>
    <row r="41" spans="1:30" ht="18" x14ac:dyDescent="0.25">
      <c r="A41" s="205"/>
      <c r="B41" s="206"/>
      <c r="C41" s="211"/>
      <c r="D41" s="154"/>
      <c r="E41" s="154"/>
      <c r="F41" s="154"/>
      <c r="G41" s="154"/>
      <c r="H41" s="154"/>
      <c r="I41" s="154"/>
      <c r="J41" s="154"/>
      <c r="K41" s="212"/>
      <c r="L41" s="212"/>
      <c r="M41" s="212"/>
      <c r="N41" s="212"/>
      <c r="O41" s="212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206"/>
      <c r="AB41" s="206"/>
      <c r="AC41" s="152"/>
    </row>
    <row r="42" spans="1:30" ht="18" x14ac:dyDescent="0.25">
      <c r="A42" s="205"/>
      <c r="B42" s="206"/>
      <c r="C42" s="211"/>
      <c r="D42" s="213"/>
      <c r="E42" s="213"/>
      <c r="F42" s="213"/>
      <c r="G42" s="213"/>
      <c r="H42" s="213"/>
      <c r="I42" s="213"/>
      <c r="J42" s="213"/>
      <c r="K42" s="212"/>
      <c r="L42" s="212"/>
      <c r="M42" s="212"/>
      <c r="N42" s="212"/>
      <c r="O42" s="212"/>
      <c r="P42" s="213"/>
      <c r="Q42" s="213"/>
      <c r="R42" s="213"/>
      <c r="S42" s="213"/>
      <c r="T42" s="213"/>
      <c r="U42" s="213"/>
      <c r="V42" s="213"/>
      <c r="W42" s="213"/>
      <c r="X42" s="154"/>
      <c r="Y42" s="154"/>
      <c r="Z42" s="154"/>
      <c r="AA42" s="206"/>
      <c r="AB42" s="206"/>
      <c r="AC42" s="152"/>
    </row>
    <row r="43" spans="1:30" ht="23.25" x14ac:dyDescent="0.35">
      <c r="A43" s="205"/>
      <c r="B43" s="206"/>
      <c r="C43" s="214" t="s">
        <v>17</v>
      </c>
      <c r="D43" s="215"/>
      <c r="E43" s="215"/>
      <c r="F43" s="215"/>
      <c r="G43" s="215"/>
      <c r="H43" s="215"/>
      <c r="I43" s="215"/>
      <c r="J43" s="215"/>
      <c r="K43" s="215"/>
      <c r="L43" s="215"/>
      <c r="M43" s="216"/>
      <c r="N43" s="216"/>
      <c r="O43" s="216"/>
      <c r="P43" s="217"/>
      <c r="Q43" s="217"/>
      <c r="R43" s="217"/>
      <c r="S43" s="217"/>
      <c r="T43" s="217"/>
      <c r="U43" s="217"/>
      <c r="V43" s="217"/>
      <c r="W43" s="217"/>
      <c r="X43" s="213"/>
      <c r="Y43" s="154"/>
      <c r="Z43" s="154"/>
      <c r="AA43" s="206"/>
      <c r="AB43" s="206"/>
      <c r="AC43" s="152"/>
    </row>
    <row r="44" spans="1:30" ht="18" x14ac:dyDescent="0.25">
      <c r="A44" s="205"/>
      <c r="B44" s="206"/>
      <c r="C44" s="218"/>
      <c r="D44" s="219"/>
      <c r="E44" s="219"/>
      <c r="F44" s="219"/>
      <c r="G44" s="219"/>
      <c r="H44" s="219"/>
      <c r="I44" s="219"/>
      <c r="J44" s="219"/>
      <c r="K44" s="219"/>
      <c r="L44" s="219"/>
      <c r="M44" s="212"/>
      <c r="N44" s="212"/>
      <c r="O44" s="212"/>
      <c r="P44" s="213"/>
      <c r="Q44" s="213"/>
      <c r="R44" s="213"/>
      <c r="S44" s="213"/>
      <c r="T44" s="213"/>
      <c r="U44" s="213"/>
      <c r="V44" s="213"/>
      <c r="W44" s="213"/>
      <c r="X44" s="213"/>
      <c r="Y44" s="154"/>
      <c r="Z44" s="154"/>
      <c r="AA44" s="206"/>
      <c r="AB44" s="206"/>
      <c r="AC44" s="152"/>
    </row>
    <row r="45" spans="1:30" ht="18" x14ac:dyDescent="0.25">
      <c r="A45" s="205"/>
      <c r="B45" s="206"/>
      <c r="C45" s="211"/>
      <c r="D45" s="213"/>
      <c r="E45" s="213"/>
      <c r="F45" s="213"/>
      <c r="G45" s="213"/>
      <c r="H45" s="213"/>
      <c r="I45" s="213"/>
      <c r="J45" s="213"/>
      <c r="K45" s="213"/>
      <c r="L45" s="213"/>
      <c r="M45" s="212"/>
      <c r="N45" s="212"/>
      <c r="O45" s="212"/>
      <c r="P45" s="213"/>
      <c r="Q45" s="213"/>
      <c r="R45" s="213"/>
      <c r="S45" s="213"/>
      <c r="T45" s="213"/>
      <c r="U45" s="213"/>
      <c r="V45" s="213"/>
      <c r="W45" s="213"/>
      <c r="X45" s="213"/>
      <c r="Y45" s="154"/>
      <c r="Z45" s="154"/>
      <c r="AA45" s="206"/>
      <c r="AB45" s="206"/>
      <c r="AC45" s="152"/>
    </row>
    <row r="46" spans="1:30" ht="15" x14ac:dyDescent="0.2">
      <c r="A46" s="205"/>
      <c r="B46" s="206"/>
      <c r="C46" s="220"/>
      <c r="D46" s="154"/>
      <c r="E46" s="154"/>
      <c r="F46" s="154"/>
      <c r="G46" s="154"/>
      <c r="H46" s="154"/>
      <c r="I46" s="154"/>
      <c r="J46" s="154"/>
      <c r="K46" s="154"/>
      <c r="L46" s="154"/>
      <c r="M46" s="212"/>
      <c r="N46" s="212"/>
      <c r="O46" s="212"/>
      <c r="P46" s="213"/>
      <c r="Q46" s="213"/>
      <c r="R46" s="213"/>
      <c r="S46" s="213"/>
      <c r="T46" s="213"/>
      <c r="U46" s="213"/>
      <c r="V46" s="213"/>
      <c r="W46" s="213"/>
      <c r="X46" s="213"/>
      <c r="Y46" s="154"/>
      <c r="Z46" s="154"/>
      <c r="AA46" s="154"/>
      <c r="AB46" s="206"/>
      <c r="AC46" s="152"/>
    </row>
    <row r="47" spans="1:30" ht="23.25" x14ac:dyDescent="0.35">
      <c r="A47" s="205"/>
      <c r="B47" s="206"/>
      <c r="M47" s="221"/>
      <c r="N47" s="221"/>
      <c r="O47" s="221"/>
      <c r="P47" s="222"/>
      <c r="Q47" s="222"/>
      <c r="R47" s="222"/>
      <c r="S47" s="222"/>
      <c r="T47" s="222"/>
      <c r="U47" s="222"/>
      <c r="V47" s="222"/>
      <c r="W47" s="222"/>
      <c r="X47" s="213"/>
      <c r="Y47" s="219"/>
      <c r="Z47" s="219"/>
      <c r="AA47" s="219"/>
      <c r="AB47" s="219"/>
      <c r="AC47" s="219"/>
      <c r="AD47" s="223"/>
    </row>
    <row r="48" spans="1:30" x14ac:dyDescent="0.2">
      <c r="A48" s="212"/>
      <c r="B48" s="154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154"/>
      <c r="Y48" s="154"/>
      <c r="Z48" s="154"/>
      <c r="AA48" s="154"/>
      <c r="AB48" s="154"/>
      <c r="AC48" s="152"/>
    </row>
    <row r="49" spans="1:29" x14ac:dyDescent="0.2">
      <c r="A49" s="212"/>
      <c r="B49" s="154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154"/>
      <c r="Y49" s="154"/>
      <c r="Z49" s="154"/>
      <c r="AA49" s="154"/>
      <c r="AB49" s="154"/>
      <c r="AC49" s="152"/>
    </row>
    <row r="50" spans="1:29" x14ac:dyDescent="0.2">
      <c r="A50" s="212"/>
      <c r="B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2"/>
    </row>
    <row r="51" spans="1:29" ht="18" x14ac:dyDescent="0.25">
      <c r="A51" s="212"/>
      <c r="B51" s="154"/>
      <c r="C51" s="211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2"/>
    </row>
    <row r="52" spans="1:29" ht="15.75" x14ac:dyDescent="0.25">
      <c r="A52" s="212"/>
      <c r="B52" s="154"/>
      <c r="C52" s="156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2"/>
    </row>
    <row r="53" spans="1:29" ht="15.75" x14ac:dyDescent="0.25">
      <c r="A53" s="212"/>
      <c r="B53" s="154"/>
      <c r="C53" s="156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2"/>
    </row>
    <row r="54" spans="1:29" x14ac:dyDescent="0.2">
      <c r="A54" s="224"/>
      <c r="B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</row>
    <row r="55" spans="1:29" x14ac:dyDescent="0.2">
      <c r="A55" s="154"/>
      <c r="B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</row>
    <row r="56" spans="1:29" x14ac:dyDescent="0.2">
      <c r="A56" s="154"/>
      <c r="B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</row>
    <row r="57" spans="1:29" x14ac:dyDescent="0.2">
      <c r="A57" s="154"/>
      <c r="B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</row>
    <row r="58" spans="1:29" x14ac:dyDescent="0.2">
      <c r="A58" s="154"/>
      <c r="B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</row>
    <row r="59" spans="1:29" x14ac:dyDescent="0.2">
      <c r="A59" s="154"/>
      <c r="B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</row>
    <row r="60" spans="1:29" x14ac:dyDescent="0.2">
      <c r="A60" s="226"/>
    </row>
    <row r="61" spans="1:29" x14ac:dyDescent="0.2">
      <c r="A61" s="226"/>
    </row>
    <row r="62" spans="1:29" x14ac:dyDescent="0.2">
      <c r="A62" s="226"/>
    </row>
    <row r="63" spans="1:29" x14ac:dyDescent="0.2">
      <c r="A63" s="226"/>
    </row>
    <row r="64" spans="1:29" x14ac:dyDescent="0.2">
      <c r="A64" s="226"/>
    </row>
    <row r="65" spans="1:1" x14ac:dyDescent="0.2">
      <c r="A65" s="226"/>
    </row>
    <row r="66" spans="1:1" x14ac:dyDescent="0.2">
      <c r="A66" s="226"/>
    </row>
    <row r="67" spans="1:1" x14ac:dyDescent="0.2">
      <c r="A67" s="226"/>
    </row>
    <row r="68" spans="1:1" x14ac:dyDescent="0.2">
      <c r="A68" s="226"/>
    </row>
    <row r="69" spans="1:1" x14ac:dyDescent="0.2">
      <c r="A69" s="226"/>
    </row>
    <row r="70" spans="1:1" x14ac:dyDescent="0.2">
      <c r="A70" s="226"/>
    </row>
    <row r="71" spans="1:1" x14ac:dyDescent="0.2">
      <c r="A71" s="226"/>
    </row>
    <row r="72" spans="1:1" x14ac:dyDescent="0.2">
      <c r="A72" s="226"/>
    </row>
    <row r="73" spans="1:1" x14ac:dyDescent="0.2">
      <c r="A73" s="226"/>
    </row>
    <row r="74" spans="1:1" x14ac:dyDescent="0.2">
      <c r="A74" s="226"/>
    </row>
    <row r="75" spans="1:1" x14ac:dyDescent="0.2">
      <c r="A75" s="226"/>
    </row>
    <row r="76" spans="1:1" x14ac:dyDescent="0.2">
      <c r="A76" s="226"/>
    </row>
    <row r="77" spans="1:1" x14ac:dyDescent="0.2">
      <c r="A77" s="226"/>
    </row>
    <row r="78" spans="1:1" x14ac:dyDescent="0.2">
      <c r="A78" s="226"/>
    </row>
    <row r="79" spans="1:1" x14ac:dyDescent="0.2">
      <c r="A79" s="226"/>
    </row>
    <row r="80" spans="1:1" x14ac:dyDescent="0.2">
      <c r="A80" s="226"/>
    </row>
    <row r="81" spans="1:1" x14ac:dyDescent="0.2">
      <c r="A81" s="226"/>
    </row>
    <row r="82" spans="1:1" x14ac:dyDescent="0.2">
      <c r="A82" s="226"/>
    </row>
    <row r="83" spans="1:1" x14ac:dyDescent="0.2">
      <c r="A83" s="226"/>
    </row>
    <row r="84" spans="1:1" x14ac:dyDescent="0.2">
      <c r="A84" s="226"/>
    </row>
    <row r="85" spans="1:1" x14ac:dyDescent="0.2">
      <c r="A85" s="226"/>
    </row>
    <row r="86" spans="1:1" x14ac:dyDescent="0.2">
      <c r="A86" s="226"/>
    </row>
    <row r="87" spans="1:1" x14ac:dyDescent="0.2">
      <c r="A87" s="226"/>
    </row>
    <row r="88" spans="1:1" x14ac:dyDescent="0.2">
      <c r="A88" s="226"/>
    </row>
    <row r="89" spans="1:1" x14ac:dyDescent="0.2">
      <c r="A89" s="226"/>
    </row>
    <row r="90" spans="1:1" x14ac:dyDescent="0.2">
      <c r="A90" s="226"/>
    </row>
    <row r="91" spans="1:1" x14ac:dyDescent="0.2">
      <c r="A91" s="226"/>
    </row>
    <row r="92" spans="1:1" x14ac:dyDescent="0.2">
      <c r="A92" s="226"/>
    </row>
    <row r="93" spans="1:1" x14ac:dyDescent="0.2">
      <c r="A93" s="226"/>
    </row>
    <row r="94" spans="1:1" x14ac:dyDescent="0.2">
      <c r="A94" s="226"/>
    </row>
    <row r="95" spans="1:1" x14ac:dyDescent="0.2">
      <c r="A95" s="226"/>
    </row>
    <row r="96" spans="1:1" x14ac:dyDescent="0.2">
      <c r="A96" s="226"/>
    </row>
    <row r="97" spans="1:1" x14ac:dyDescent="0.2">
      <c r="A97" s="226"/>
    </row>
    <row r="98" spans="1:1" x14ac:dyDescent="0.2">
      <c r="A98" s="226"/>
    </row>
    <row r="99" spans="1:1" x14ac:dyDescent="0.2">
      <c r="A99" s="226"/>
    </row>
    <row r="100" spans="1:1" x14ac:dyDescent="0.2">
      <c r="A100" s="226"/>
    </row>
    <row r="101" spans="1:1" x14ac:dyDescent="0.2">
      <c r="A101" s="226"/>
    </row>
    <row r="102" spans="1:1" x14ac:dyDescent="0.2">
      <c r="A102" s="226"/>
    </row>
    <row r="103" spans="1:1" x14ac:dyDescent="0.2">
      <c r="A103" s="226"/>
    </row>
    <row r="104" spans="1:1" x14ac:dyDescent="0.2">
      <c r="A104" s="226"/>
    </row>
    <row r="105" spans="1:1" x14ac:dyDescent="0.2">
      <c r="A105" s="226"/>
    </row>
    <row r="106" spans="1:1" x14ac:dyDescent="0.2">
      <c r="A106" s="226"/>
    </row>
    <row r="107" spans="1:1" x14ac:dyDescent="0.2">
      <c r="A107" s="226"/>
    </row>
    <row r="108" spans="1:1" x14ac:dyDescent="0.2">
      <c r="A108" s="226"/>
    </row>
    <row r="109" spans="1:1" x14ac:dyDescent="0.2">
      <c r="A109" s="226"/>
    </row>
    <row r="110" spans="1:1" x14ac:dyDescent="0.2">
      <c r="A110" s="226"/>
    </row>
    <row r="111" spans="1:1" x14ac:dyDescent="0.2">
      <c r="A111" s="226"/>
    </row>
    <row r="112" spans="1:1" x14ac:dyDescent="0.2">
      <c r="A112" s="226"/>
    </row>
    <row r="113" spans="1:1" x14ac:dyDescent="0.2">
      <c r="A113" s="226"/>
    </row>
    <row r="114" spans="1:1" x14ac:dyDescent="0.2">
      <c r="A114" s="226"/>
    </row>
    <row r="115" spans="1:1" x14ac:dyDescent="0.2">
      <c r="A115" s="226"/>
    </row>
  </sheetData>
  <mergeCells count="2">
    <mergeCell ref="A3:AD3"/>
    <mergeCell ref="A7:AD7"/>
  </mergeCells>
  <pageMargins left="0" right="0" top="1.1811023622047245" bottom="0.98425196850393704" header="0.51181102362204722" footer="0.51181102362204722"/>
  <pageSetup paperSize="9" scale="55" orientation="landscape" r:id="rId1"/>
  <headerFooter alignWithMargins="0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6"/>
  <sheetViews>
    <sheetView view="pageBreakPreview" zoomScale="50" zoomScaleNormal="50" zoomScaleSheetLayoutView="50" workbookViewId="0">
      <selection activeCell="W29" sqref="W29"/>
    </sheetView>
  </sheetViews>
  <sheetFormatPr defaultColWidth="9.140625" defaultRowHeight="12.75" x14ac:dyDescent="0.2"/>
  <cols>
    <col min="1" max="1" width="64.140625" style="153" customWidth="1"/>
    <col min="2" max="2" width="10.7109375" style="153" customWidth="1"/>
    <col min="3" max="3" width="15.5703125" style="153" customWidth="1"/>
    <col min="4" max="26" width="8.7109375" style="153" customWidth="1"/>
    <col min="27" max="27" width="17.7109375" style="153" customWidth="1"/>
    <col min="28" max="256" width="9.140625" style="153"/>
    <col min="257" max="257" width="64.140625" style="153" customWidth="1"/>
    <col min="258" max="258" width="10.7109375" style="153" customWidth="1"/>
    <col min="259" max="259" width="15.5703125" style="153" customWidth="1"/>
    <col min="260" max="282" width="8.7109375" style="153" customWidth="1"/>
    <col min="283" max="283" width="17.7109375" style="153" customWidth="1"/>
    <col min="284" max="512" width="9.140625" style="153"/>
    <col min="513" max="513" width="64.140625" style="153" customWidth="1"/>
    <col min="514" max="514" width="10.7109375" style="153" customWidth="1"/>
    <col min="515" max="515" width="15.5703125" style="153" customWidth="1"/>
    <col min="516" max="538" width="8.7109375" style="153" customWidth="1"/>
    <col min="539" max="539" width="17.7109375" style="153" customWidth="1"/>
    <col min="540" max="768" width="9.140625" style="153"/>
    <col min="769" max="769" width="64.140625" style="153" customWidth="1"/>
    <col min="770" max="770" width="10.7109375" style="153" customWidth="1"/>
    <col min="771" max="771" width="15.5703125" style="153" customWidth="1"/>
    <col min="772" max="794" width="8.7109375" style="153" customWidth="1"/>
    <col min="795" max="795" width="17.7109375" style="153" customWidth="1"/>
    <col min="796" max="1024" width="9.140625" style="153"/>
    <col min="1025" max="1025" width="64.140625" style="153" customWidth="1"/>
    <col min="1026" max="1026" width="10.7109375" style="153" customWidth="1"/>
    <col min="1027" max="1027" width="15.5703125" style="153" customWidth="1"/>
    <col min="1028" max="1050" width="8.7109375" style="153" customWidth="1"/>
    <col min="1051" max="1051" width="17.7109375" style="153" customWidth="1"/>
    <col min="1052" max="1280" width="9.140625" style="153"/>
    <col min="1281" max="1281" width="64.140625" style="153" customWidth="1"/>
    <col min="1282" max="1282" width="10.7109375" style="153" customWidth="1"/>
    <col min="1283" max="1283" width="15.5703125" style="153" customWidth="1"/>
    <col min="1284" max="1306" width="8.7109375" style="153" customWidth="1"/>
    <col min="1307" max="1307" width="17.7109375" style="153" customWidth="1"/>
    <col min="1308" max="1536" width="9.140625" style="153"/>
    <col min="1537" max="1537" width="64.140625" style="153" customWidth="1"/>
    <col min="1538" max="1538" width="10.7109375" style="153" customWidth="1"/>
    <col min="1539" max="1539" width="15.5703125" style="153" customWidth="1"/>
    <col min="1540" max="1562" width="8.7109375" style="153" customWidth="1"/>
    <col min="1563" max="1563" width="17.7109375" style="153" customWidth="1"/>
    <col min="1564" max="1792" width="9.140625" style="153"/>
    <col min="1793" max="1793" width="64.140625" style="153" customWidth="1"/>
    <col min="1794" max="1794" width="10.7109375" style="153" customWidth="1"/>
    <col min="1795" max="1795" width="15.5703125" style="153" customWidth="1"/>
    <col min="1796" max="1818" width="8.7109375" style="153" customWidth="1"/>
    <col min="1819" max="1819" width="17.7109375" style="153" customWidth="1"/>
    <col min="1820" max="2048" width="9.140625" style="153"/>
    <col min="2049" max="2049" width="64.140625" style="153" customWidth="1"/>
    <col min="2050" max="2050" width="10.7109375" style="153" customWidth="1"/>
    <col min="2051" max="2051" width="15.5703125" style="153" customWidth="1"/>
    <col min="2052" max="2074" width="8.7109375" style="153" customWidth="1"/>
    <col min="2075" max="2075" width="17.7109375" style="153" customWidth="1"/>
    <col min="2076" max="2304" width="9.140625" style="153"/>
    <col min="2305" max="2305" width="64.140625" style="153" customWidth="1"/>
    <col min="2306" max="2306" width="10.7109375" style="153" customWidth="1"/>
    <col min="2307" max="2307" width="15.5703125" style="153" customWidth="1"/>
    <col min="2308" max="2330" width="8.7109375" style="153" customWidth="1"/>
    <col min="2331" max="2331" width="17.7109375" style="153" customWidth="1"/>
    <col min="2332" max="2560" width="9.140625" style="153"/>
    <col min="2561" max="2561" width="64.140625" style="153" customWidth="1"/>
    <col min="2562" max="2562" width="10.7109375" style="153" customWidth="1"/>
    <col min="2563" max="2563" width="15.5703125" style="153" customWidth="1"/>
    <col min="2564" max="2586" width="8.7109375" style="153" customWidth="1"/>
    <col min="2587" max="2587" width="17.7109375" style="153" customWidth="1"/>
    <col min="2588" max="2816" width="9.140625" style="153"/>
    <col min="2817" max="2817" width="64.140625" style="153" customWidth="1"/>
    <col min="2818" max="2818" width="10.7109375" style="153" customWidth="1"/>
    <col min="2819" max="2819" width="15.5703125" style="153" customWidth="1"/>
    <col min="2820" max="2842" width="8.7109375" style="153" customWidth="1"/>
    <col min="2843" max="2843" width="17.7109375" style="153" customWidth="1"/>
    <col min="2844" max="3072" width="9.140625" style="153"/>
    <col min="3073" max="3073" width="64.140625" style="153" customWidth="1"/>
    <col min="3074" max="3074" width="10.7109375" style="153" customWidth="1"/>
    <col min="3075" max="3075" width="15.5703125" style="153" customWidth="1"/>
    <col min="3076" max="3098" width="8.7109375" style="153" customWidth="1"/>
    <col min="3099" max="3099" width="17.7109375" style="153" customWidth="1"/>
    <col min="3100" max="3328" width="9.140625" style="153"/>
    <col min="3329" max="3329" width="64.140625" style="153" customWidth="1"/>
    <col min="3330" max="3330" width="10.7109375" style="153" customWidth="1"/>
    <col min="3331" max="3331" width="15.5703125" style="153" customWidth="1"/>
    <col min="3332" max="3354" width="8.7109375" style="153" customWidth="1"/>
    <col min="3355" max="3355" width="17.7109375" style="153" customWidth="1"/>
    <col min="3356" max="3584" width="9.140625" style="153"/>
    <col min="3585" max="3585" width="64.140625" style="153" customWidth="1"/>
    <col min="3586" max="3586" width="10.7109375" style="153" customWidth="1"/>
    <col min="3587" max="3587" width="15.5703125" style="153" customWidth="1"/>
    <col min="3588" max="3610" width="8.7109375" style="153" customWidth="1"/>
    <col min="3611" max="3611" width="17.7109375" style="153" customWidth="1"/>
    <col min="3612" max="3840" width="9.140625" style="153"/>
    <col min="3841" max="3841" width="64.140625" style="153" customWidth="1"/>
    <col min="3842" max="3842" width="10.7109375" style="153" customWidth="1"/>
    <col min="3843" max="3843" width="15.5703125" style="153" customWidth="1"/>
    <col min="3844" max="3866" width="8.7109375" style="153" customWidth="1"/>
    <col min="3867" max="3867" width="17.7109375" style="153" customWidth="1"/>
    <col min="3868" max="4096" width="9.140625" style="153"/>
    <col min="4097" max="4097" width="64.140625" style="153" customWidth="1"/>
    <col min="4098" max="4098" width="10.7109375" style="153" customWidth="1"/>
    <col min="4099" max="4099" width="15.5703125" style="153" customWidth="1"/>
    <col min="4100" max="4122" width="8.7109375" style="153" customWidth="1"/>
    <col min="4123" max="4123" width="17.7109375" style="153" customWidth="1"/>
    <col min="4124" max="4352" width="9.140625" style="153"/>
    <col min="4353" max="4353" width="64.140625" style="153" customWidth="1"/>
    <col min="4354" max="4354" width="10.7109375" style="153" customWidth="1"/>
    <col min="4355" max="4355" width="15.5703125" style="153" customWidth="1"/>
    <col min="4356" max="4378" width="8.7109375" style="153" customWidth="1"/>
    <col min="4379" max="4379" width="17.7109375" style="153" customWidth="1"/>
    <col min="4380" max="4608" width="9.140625" style="153"/>
    <col min="4609" max="4609" width="64.140625" style="153" customWidth="1"/>
    <col min="4610" max="4610" width="10.7109375" style="153" customWidth="1"/>
    <col min="4611" max="4611" width="15.5703125" style="153" customWidth="1"/>
    <col min="4612" max="4634" width="8.7109375" style="153" customWidth="1"/>
    <col min="4635" max="4635" width="17.7109375" style="153" customWidth="1"/>
    <col min="4636" max="4864" width="9.140625" style="153"/>
    <col min="4865" max="4865" width="64.140625" style="153" customWidth="1"/>
    <col min="4866" max="4866" width="10.7109375" style="153" customWidth="1"/>
    <col min="4867" max="4867" width="15.5703125" style="153" customWidth="1"/>
    <col min="4868" max="4890" width="8.7109375" style="153" customWidth="1"/>
    <col min="4891" max="4891" width="17.7109375" style="153" customWidth="1"/>
    <col min="4892" max="5120" width="9.140625" style="153"/>
    <col min="5121" max="5121" width="64.140625" style="153" customWidth="1"/>
    <col min="5122" max="5122" width="10.7109375" style="153" customWidth="1"/>
    <col min="5123" max="5123" width="15.5703125" style="153" customWidth="1"/>
    <col min="5124" max="5146" width="8.7109375" style="153" customWidth="1"/>
    <col min="5147" max="5147" width="17.7109375" style="153" customWidth="1"/>
    <col min="5148" max="5376" width="9.140625" style="153"/>
    <col min="5377" max="5377" width="64.140625" style="153" customWidth="1"/>
    <col min="5378" max="5378" width="10.7109375" style="153" customWidth="1"/>
    <col min="5379" max="5379" width="15.5703125" style="153" customWidth="1"/>
    <col min="5380" max="5402" width="8.7109375" style="153" customWidth="1"/>
    <col min="5403" max="5403" width="17.7109375" style="153" customWidth="1"/>
    <col min="5404" max="5632" width="9.140625" style="153"/>
    <col min="5633" max="5633" width="64.140625" style="153" customWidth="1"/>
    <col min="5634" max="5634" width="10.7109375" style="153" customWidth="1"/>
    <col min="5635" max="5635" width="15.5703125" style="153" customWidth="1"/>
    <col min="5636" max="5658" width="8.7109375" style="153" customWidth="1"/>
    <col min="5659" max="5659" width="17.7109375" style="153" customWidth="1"/>
    <col min="5660" max="5888" width="9.140625" style="153"/>
    <col min="5889" max="5889" width="64.140625" style="153" customWidth="1"/>
    <col min="5890" max="5890" width="10.7109375" style="153" customWidth="1"/>
    <col min="5891" max="5891" width="15.5703125" style="153" customWidth="1"/>
    <col min="5892" max="5914" width="8.7109375" style="153" customWidth="1"/>
    <col min="5915" max="5915" width="17.7109375" style="153" customWidth="1"/>
    <col min="5916" max="6144" width="9.140625" style="153"/>
    <col min="6145" max="6145" width="64.140625" style="153" customWidth="1"/>
    <col min="6146" max="6146" width="10.7109375" style="153" customWidth="1"/>
    <col min="6147" max="6147" width="15.5703125" style="153" customWidth="1"/>
    <col min="6148" max="6170" width="8.7109375" style="153" customWidth="1"/>
    <col min="6171" max="6171" width="17.7109375" style="153" customWidth="1"/>
    <col min="6172" max="6400" width="9.140625" style="153"/>
    <col min="6401" max="6401" width="64.140625" style="153" customWidth="1"/>
    <col min="6402" max="6402" width="10.7109375" style="153" customWidth="1"/>
    <col min="6403" max="6403" width="15.5703125" style="153" customWidth="1"/>
    <col min="6404" max="6426" width="8.7109375" style="153" customWidth="1"/>
    <col min="6427" max="6427" width="17.7109375" style="153" customWidth="1"/>
    <col min="6428" max="6656" width="9.140625" style="153"/>
    <col min="6657" max="6657" width="64.140625" style="153" customWidth="1"/>
    <col min="6658" max="6658" width="10.7109375" style="153" customWidth="1"/>
    <col min="6659" max="6659" width="15.5703125" style="153" customWidth="1"/>
    <col min="6660" max="6682" width="8.7109375" style="153" customWidth="1"/>
    <col min="6683" max="6683" width="17.7109375" style="153" customWidth="1"/>
    <col min="6684" max="6912" width="9.140625" style="153"/>
    <col min="6913" max="6913" width="64.140625" style="153" customWidth="1"/>
    <col min="6914" max="6914" width="10.7109375" style="153" customWidth="1"/>
    <col min="6915" max="6915" width="15.5703125" style="153" customWidth="1"/>
    <col min="6916" max="6938" width="8.7109375" style="153" customWidth="1"/>
    <col min="6939" max="6939" width="17.7109375" style="153" customWidth="1"/>
    <col min="6940" max="7168" width="9.140625" style="153"/>
    <col min="7169" max="7169" width="64.140625" style="153" customWidth="1"/>
    <col min="7170" max="7170" width="10.7109375" style="153" customWidth="1"/>
    <col min="7171" max="7171" width="15.5703125" style="153" customWidth="1"/>
    <col min="7172" max="7194" width="8.7109375" style="153" customWidth="1"/>
    <col min="7195" max="7195" width="17.7109375" style="153" customWidth="1"/>
    <col min="7196" max="7424" width="9.140625" style="153"/>
    <col min="7425" max="7425" width="64.140625" style="153" customWidth="1"/>
    <col min="7426" max="7426" width="10.7109375" style="153" customWidth="1"/>
    <col min="7427" max="7427" width="15.5703125" style="153" customWidth="1"/>
    <col min="7428" max="7450" width="8.7109375" style="153" customWidth="1"/>
    <col min="7451" max="7451" width="17.7109375" style="153" customWidth="1"/>
    <col min="7452" max="7680" width="9.140625" style="153"/>
    <col min="7681" max="7681" width="64.140625" style="153" customWidth="1"/>
    <col min="7682" max="7682" width="10.7109375" style="153" customWidth="1"/>
    <col min="7683" max="7683" width="15.5703125" style="153" customWidth="1"/>
    <col min="7684" max="7706" width="8.7109375" style="153" customWidth="1"/>
    <col min="7707" max="7707" width="17.7109375" style="153" customWidth="1"/>
    <col min="7708" max="7936" width="9.140625" style="153"/>
    <col min="7937" max="7937" width="64.140625" style="153" customWidth="1"/>
    <col min="7938" max="7938" width="10.7109375" style="153" customWidth="1"/>
    <col min="7939" max="7939" width="15.5703125" style="153" customWidth="1"/>
    <col min="7940" max="7962" width="8.7109375" style="153" customWidth="1"/>
    <col min="7963" max="7963" width="17.7109375" style="153" customWidth="1"/>
    <col min="7964" max="8192" width="9.140625" style="153"/>
    <col min="8193" max="8193" width="64.140625" style="153" customWidth="1"/>
    <col min="8194" max="8194" width="10.7109375" style="153" customWidth="1"/>
    <col min="8195" max="8195" width="15.5703125" style="153" customWidth="1"/>
    <col min="8196" max="8218" width="8.7109375" style="153" customWidth="1"/>
    <col min="8219" max="8219" width="17.7109375" style="153" customWidth="1"/>
    <col min="8220" max="8448" width="9.140625" style="153"/>
    <col min="8449" max="8449" width="64.140625" style="153" customWidth="1"/>
    <col min="8450" max="8450" width="10.7109375" style="153" customWidth="1"/>
    <col min="8451" max="8451" width="15.5703125" style="153" customWidth="1"/>
    <col min="8452" max="8474" width="8.7109375" style="153" customWidth="1"/>
    <col min="8475" max="8475" width="17.7109375" style="153" customWidth="1"/>
    <col min="8476" max="8704" width="9.140625" style="153"/>
    <col min="8705" max="8705" width="64.140625" style="153" customWidth="1"/>
    <col min="8706" max="8706" width="10.7109375" style="153" customWidth="1"/>
    <col min="8707" max="8707" width="15.5703125" style="153" customWidth="1"/>
    <col min="8708" max="8730" width="8.7109375" style="153" customWidth="1"/>
    <col min="8731" max="8731" width="17.7109375" style="153" customWidth="1"/>
    <col min="8732" max="8960" width="9.140625" style="153"/>
    <col min="8961" max="8961" width="64.140625" style="153" customWidth="1"/>
    <col min="8962" max="8962" width="10.7109375" style="153" customWidth="1"/>
    <col min="8963" max="8963" width="15.5703125" style="153" customWidth="1"/>
    <col min="8964" max="8986" width="8.7109375" style="153" customWidth="1"/>
    <col min="8987" max="8987" width="17.7109375" style="153" customWidth="1"/>
    <col min="8988" max="9216" width="9.140625" style="153"/>
    <col min="9217" max="9217" width="64.140625" style="153" customWidth="1"/>
    <col min="9218" max="9218" width="10.7109375" style="153" customWidth="1"/>
    <col min="9219" max="9219" width="15.5703125" style="153" customWidth="1"/>
    <col min="9220" max="9242" width="8.7109375" style="153" customWidth="1"/>
    <col min="9243" max="9243" width="17.7109375" style="153" customWidth="1"/>
    <col min="9244" max="9472" width="9.140625" style="153"/>
    <col min="9473" max="9473" width="64.140625" style="153" customWidth="1"/>
    <col min="9474" max="9474" width="10.7109375" style="153" customWidth="1"/>
    <col min="9475" max="9475" width="15.5703125" style="153" customWidth="1"/>
    <col min="9476" max="9498" width="8.7109375" style="153" customWidth="1"/>
    <col min="9499" max="9499" width="17.7109375" style="153" customWidth="1"/>
    <col min="9500" max="9728" width="9.140625" style="153"/>
    <col min="9729" max="9729" width="64.140625" style="153" customWidth="1"/>
    <col min="9730" max="9730" width="10.7109375" style="153" customWidth="1"/>
    <col min="9731" max="9731" width="15.5703125" style="153" customWidth="1"/>
    <col min="9732" max="9754" width="8.7109375" style="153" customWidth="1"/>
    <col min="9755" max="9755" width="17.7109375" style="153" customWidth="1"/>
    <col min="9756" max="9984" width="9.140625" style="153"/>
    <col min="9985" max="9985" width="64.140625" style="153" customWidth="1"/>
    <col min="9986" max="9986" width="10.7109375" style="153" customWidth="1"/>
    <col min="9987" max="9987" width="15.5703125" style="153" customWidth="1"/>
    <col min="9988" max="10010" width="8.7109375" style="153" customWidth="1"/>
    <col min="10011" max="10011" width="17.7109375" style="153" customWidth="1"/>
    <col min="10012" max="10240" width="9.140625" style="153"/>
    <col min="10241" max="10241" width="64.140625" style="153" customWidth="1"/>
    <col min="10242" max="10242" width="10.7109375" style="153" customWidth="1"/>
    <col min="10243" max="10243" width="15.5703125" style="153" customWidth="1"/>
    <col min="10244" max="10266" width="8.7109375" style="153" customWidth="1"/>
    <col min="10267" max="10267" width="17.7109375" style="153" customWidth="1"/>
    <col min="10268" max="10496" width="9.140625" style="153"/>
    <col min="10497" max="10497" width="64.140625" style="153" customWidth="1"/>
    <col min="10498" max="10498" width="10.7109375" style="153" customWidth="1"/>
    <col min="10499" max="10499" width="15.5703125" style="153" customWidth="1"/>
    <col min="10500" max="10522" width="8.7109375" style="153" customWidth="1"/>
    <col min="10523" max="10523" width="17.7109375" style="153" customWidth="1"/>
    <col min="10524" max="10752" width="9.140625" style="153"/>
    <col min="10753" max="10753" width="64.140625" style="153" customWidth="1"/>
    <col min="10754" max="10754" width="10.7109375" style="153" customWidth="1"/>
    <col min="10755" max="10755" width="15.5703125" style="153" customWidth="1"/>
    <col min="10756" max="10778" width="8.7109375" style="153" customWidth="1"/>
    <col min="10779" max="10779" width="17.7109375" style="153" customWidth="1"/>
    <col min="10780" max="11008" width="9.140625" style="153"/>
    <col min="11009" max="11009" width="64.140625" style="153" customWidth="1"/>
    <col min="11010" max="11010" width="10.7109375" style="153" customWidth="1"/>
    <col min="11011" max="11011" width="15.5703125" style="153" customWidth="1"/>
    <col min="11012" max="11034" width="8.7109375" style="153" customWidth="1"/>
    <col min="11035" max="11035" width="17.7109375" style="153" customWidth="1"/>
    <col min="11036" max="11264" width="9.140625" style="153"/>
    <col min="11265" max="11265" width="64.140625" style="153" customWidth="1"/>
    <col min="11266" max="11266" width="10.7109375" style="153" customWidth="1"/>
    <col min="11267" max="11267" width="15.5703125" style="153" customWidth="1"/>
    <col min="11268" max="11290" width="8.7109375" style="153" customWidth="1"/>
    <col min="11291" max="11291" width="17.7109375" style="153" customWidth="1"/>
    <col min="11292" max="11520" width="9.140625" style="153"/>
    <col min="11521" max="11521" width="64.140625" style="153" customWidth="1"/>
    <col min="11522" max="11522" width="10.7109375" style="153" customWidth="1"/>
    <col min="11523" max="11523" width="15.5703125" style="153" customWidth="1"/>
    <col min="11524" max="11546" width="8.7109375" style="153" customWidth="1"/>
    <col min="11547" max="11547" width="17.7109375" style="153" customWidth="1"/>
    <col min="11548" max="11776" width="9.140625" style="153"/>
    <col min="11777" max="11777" width="64.140625" style="153" customWidth="1"/>
    <col min="11778" max="11778" width="10.7109375" style="153" customWidth="1"/>
    <col min="11779" max="11779" width="15.5703125" style="153" customWidth="1"/>
    <col min="11780" max="11802" width="8.7109375" style="153" customWidth="1"/>
    <col min="11803" max="11803" width="17.7109375" style="153" customWidth="1"/>
    <col min="11804" max="12032" width="9.140625" style="153"/>
    <col min="12033" max="12033" width="64.140625" style="153" customWidth="1"/>
    <col min="12034" max="12034" width="10.7109375" style="153" customWidth="1"/>
    <col min="12035" max="12035" width="15.5703125" style="153" customWidth="1"/>
    <col min="12036" max="12058" width="8.7109375" style="153" customWidth="1"/>
    <col min="12059" max="12059" width="17.7109375" style="153" customWidth="1"/>
    <col min="12060" max="12288" width="9.140625" style="153"/>
    <col min="12289" max="12289" width="64.140625" style="153" customWidth="1"/>
    <col min="12290" max="12290" width="10.7109375" style="153" customWidth="1"/>
    <col min="12291" max="12291" width="15.5703125" style="153" customWidth="1"/>
    <col min="12292" max="12314" width="8.7109375" style="153" customWidth="1"/>
    <col min="12315" max="12315" width="17.7109375" style="153" customWidth="1"/>
    <col min="12316" max="12544" width="9.140625" style="153"/>
    <col min="12545" max="12545" width="64.140625" style="153" customWidth="1"/>
    <col min="12546" max="12546" width="10.7109375" style="153" customWidth="1"/>
    <col min="12547" max="12547" width="15.5703125" style="153" customWidth="1"/>
    <col min="12548" max="12570" width="8.7109375" style="153" customWidth="1"/>
    <col min="12571" max="12571" width="17.7109375" style="153" customWidth="1"/>
    <col min="12572" max="12800" width="9.140625" style="153"/>
    <col min="12801" max="12801" width="64.140625" style="153" customWidth="1"/>
    <col min="12802" max="12802" width="10.7109375" style="153" customWidth="1"/>
    <col min="12803" max="12803" width="15.5703125" style="153" customWidth="1"/>
    <col min="12804" max="12826" width="8.7109375" style="153" customWidth="1"/>
    <col min="12827" max="12827" width="17.7109375" style="153" customWidth="1"/>
    <col min="12828" max="13056" width="9.140625" style="153"/>
    <col min="13057" max="13057" width="64.140625" style="153" customWidth="1"/>
    <col min="13058" max="13058" width="10.7109375" style="153" customWidth="1"/>
    <col min="13059" max="13059" width="15.5703125" style="153" customWidth="1"/>
    <col min="13060" max="13082" width="8.7109375" style="153" customWidth="1"/>
    <col min="13083" max="13083" width="17.7109375" style="153" customWidth="1"/>
    <col min="13084" max="13312" width="9.140625" style="153"/>
    <col min="13313" max="13313" width="64.140625" style="153" customWidth="1"/>
    <col min="13314" max="13314" width="10.7109375" style="153" customWidth="1"/>
    <col min="13315" max="13315" width="15.5703125" style="153" customWidth="1"/>
    <col min="13316" max="13338" width="8.7109375" style="153" customWidth="1"/>
    <col min="13339" max="13339" width="17.7109375" style="153" customWidth="1"/>
    <col min="13340" max="13568" width="9.140625" style="153"/>
    <col min="13569" max="13569" width="64.140625" style="153" customWidth="1"/>
    <col min="13570" max="13570" width="10.7109375" style="153" customWidth="1"/>
    <col min="13571" max="13571" width="15.5703125" style="153" customWidth="1"/>
    <col min="13572" max="13594" width="8.7109375" style="153" customWidth="1"/>
    <col min="13595" max="13595" width="17.7109375" style="153" customWidth="1"/>
    <col min="13596" max="13824" width="9.140625" style="153"/>
    <col min="13825" max="13825" width="64.140625" style="153" customWidth="1"/>
    <col min="13826" max="13826" width="10.7109375" style="153" customWidth="1"/>
    <col min="13827" max="13827" width="15.5703125" style="153" customWidth="1"/>
    <col min="13828" max="13850" width="8.7109375" style="153" customWidth="1"/>
    <col min="13851" max="13851" width="17.7109375" style="153" customWidth="1"/>
    <col min="13852" max="14080" width="9.140625" style="153"/>
    <col min="14081" max="14081" width="64.140625" style="153" customWidth="1"/>
    <col min="14082" max="14082" width="10.7109375" style="153" customWidth="1"/>
    <col min="14083" max="14083" width="15.5703125" style="153" customWidth="1"/>
    <col min="14084" max="14106" width="8.7109375" style="153" customWidth="1"/>
    <col min="14107" max="14107" width="17.7109375" style="153" customWidth="1"/>
    <col min="14108" max="14336" width="9.140625" style="153"/>
    <col min="14337" max="14337" width="64.140625" style="153" customWidth="1"/>
    <col min="14338" max="14338" width="10.7109375" style="153" customWidth="1"/>
    <col min="14339" max="14339" width="15.5703125" style="153" customWidth="1"/>
    <col min="14340" max="14362" width="8.7109375" style="153" customWidth="1"/>
    <col min="14363" max="14363" width="17.7109375" style="153" customWidth="1"/>
    <col min="14364" max="14592" width="9.140625" style="153"/>
    <col min="14593" max="14593" width="64.140625" style="153" customWidth="1"/>
    <col min="14594" max="14594" width="10.7109375" style="153" customWidth="1"/>
    <col min="14595" max="14595" width="15.5703125" style="153" customWidth="1"/>
    <col min="14596" max="14618" width="8.7109375" style="153" customWidth="1"/>
    <col min="14619" max="14619" width="17.7109375" style="153" customWidth="1"/>
    <col min="14620" max="14848" width="9.140625" style="153"/>
    <col min="14849" max="14849" width="64.140625" style="153" customWidth="1"/>
    <col min="14850" max="14850" width="10.7109375" style="153" customWidth="1"/>
    <col min="14851" max="14851" width="15.5703125" style="153" customWidth="1"/>
    <col min="14852" max="14874" width="8.7109375" style="153" customWidth="1"/>
    <col min="14875" max="14875" width="17.7109375" style="153" customWidth="1"/>
    <col min="14876" max="15104" width="9.140625" style="153"/>
    <col min="15105" max="15105" width="64.140625" style="153" customWidth="1"/>
    <col min="15106" max="15106" width="10.7109375" style="153" customWidth="1"/>
    <col min="15107" max="15107" width="15.5703125" style="153" customWidth="1"/>
    <col min="15108" max="15130" width="8.7109375" style="153" customWidth="1"/>
    <col min="15131" max="15131" width="17.7109375" style="153" customWidth="1"/>
    <col min="15132" max="15360" width="9.140625" style="153"/>
    <col min="15361" max="15361" width="64.140625" style="153" customWidth="1"/>
    <col min="15362" max="15362" width="10.7109375" style="153" customWidth="1"/>
    <col min="15363" max="15363" width="15.5703125" style="153" customWidth="1"/>
    <col min="15364" max="15386" width="8.7109375" style="153" customWidth="1"/>
    <col min="15387" max="15387" width="17.7109375" style="153" customWidth="1"/>
    <col min="15388" max="15616" width="9.140625" style="153"/>
    <col min="15617" max="15617" width="64.140625" style="153" customWidth="1"/>
    <col min="15618" max="15618" width="10.7109375" style="153" customWidth="1"/>
    <col min="15619" max="15619" width="15.5703125" style="153" customWidth="1"/>
    <col min="15620" max="15642" width="8.7109375" style="153" customWidth="1"/>
    <col min="15643" max="15643" width="17.7109375" style="153" customWidth="1"/>
    <col min="15644" max="15872" width="9.140625" style="153"/>
    <col min="15873" max="15873" width="64.140625" style="153" customWidth="1"/>
    <col min="15874" max="15874" width="10.7109375" style="153" customWidth="1"/>
    <col min="15875" max="15875" width="15.5703125" style="153" customWidth="1"/>
    <col min="15876" max="15898" width="8.7109375" style="153" customWidth="1"/>
    <col min="15899" max="15899" width="17.7109375" style="153" customWidth="1"/>
    <col min="15900" max="16128" width="9.140625" style="153"/>
    <col min="16129" max="16129" width="64.140625" style="153" customWidth="1"/>
    <col min="16130" max="16130" width="10.7109375" style="153" customWidth="1"/>
    <col min="16131" max="16131" width="15.5703125" style="153" customWidth="1"/>
    <col min="16132" max="16154" width="8.7109375" style="153" customWidth="1"/>
    <col min="16155" max="16155" width="17.7109375" style="153" customWidth="1"/>
    <col min="16156" max="16384" width="9.140625" style="153"/>
  </cols>
  <sheetData>
    <row r="1" spans="1:27" ht="36.75" customHeight="1" x14ac:dyDescent="0.4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</row>
    <row r="3" spans="1:27" ht="54.75" customHeight="1" x14ac:dyDescent="0.4">
      <c r="A3" s="227" t="s">
        <v>59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</row>
    <row r="4" spans="1:27" ht="28.5" customHeight="1" x14ac:dyDescent="0.2"/>
    <row r="5" spans="1:27" ht="2.25" customHeight="1" thickBot="1" x14ac:dyDescent="0.25"/>
    <row r="6" spans="1:27" ht="114" customHeight="1" thickBot="1" x14ac:dyDescent="0.25">
      <c r="A6" s="228" t="s">
        <v>20</v>
      </c>
      <c r="B6" s="229" t="s">
        <v>60</v>
      </c>
      <c r="C6" s="230">
        <v>1</v>
      </c>
      <c r="D6" s="231">
        <v>2</v>
      </c>
      <c r="E6" s="231">
        <v>3</v>
      </c>
      <c r="F6" s="231">
        <v>4</v>
      </c>
      <c r="G6" s="231">
        <v>5</v>
      </c>
      <c r="H6" s="231">
        <v>6</v>
      </c>
      <c r="I6" s="231">
        <v>7</v>
      </c>
      <c r="J6" s="231">
        <v>8</v>
      </c>
      <c r="K6" s="231">
        <v>9</v>
      </c>
      <c r="L6" s="231">
        <v>10</v>
      </c>
      <c r="M6" s="231">
        <v>11</v>
      </c>
      <c r="N6" s="231">
        <v>12</v>
      </c>
      <c r="O6" s="231">
        <v>13</v>
      </c>
      <c r="P6" s="231">
        <v>14</v>
      </c>
      <c r="Q6" s="231">
        <v>15</v>
      </c>
      <c r="R6" s="231">
        <v>16</v>
      </c>
      <c r="S6" s="231">
        <v>17</v>
      </c>
      <c r="T6" s="231">
        <v>18</v>
      </c>
      <c r="U6" s="231">
        <v>19</v>
      </c>
      <c r="V6" s="231">
        <v>20</v>
      </c>
      <c r="W6" s="231">
        <v>21</v>
      </c>
      <c r="X6" s="231">
        <v>22</v>
      </c>
      <c r="Y6" s="231">
        <v>23</v>
      </c>
      <c r="Z6" s="232">
        <v>24</v>
      </c>
      <c r="AA6" s="228" t="s">
        <v>22</v>
      </c>
    </row>
    <row r="7" spans="1:27" ht="30.75" customHeight="1" thickBot="1" x14ac:dyDescent="0.35">
      <c r="A7" s="233" t="s">
        <v>61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5"/>
    </row>
    <row r="8" spans="1:27" ht="21.95" customHeight="1" x14ac:dyDescent="0.3">
      <c r="A8" s="236" t="s">
        <v>24</v>
      </c>
      <c r="B8" s="237">
        <v>113</v>
      </c>
      <c r="C8" s="238">
        <f>'[2]одн2.сев'!H8</f>
        <v>18</v>
      </c>
      <c r="D8" s="238">
        <f>'[2]одн2.сев'!H9</f>
        <v>17.28</v>
      </c>
      <c r="E8" s="238">
        <f>'[2]одн2.сев'!H10</f>
        <v>17.28</v>
      </c>
      <c r="F8" s="238">
        <f>'[2]одн2.сев'!H11</f>
        <v>18.36</v>
      </c>
      <c r="G8" s="238">
        <f>'[2]одн2.сев'!H12</f>
        <v>18.36</v>
      </c>
      <c r="H8" s="238">
        <f>'[2]одн2.сев'!H13</f>
        <v>18</v>
      </c>
      <c r="I8" s="238">
        <f>'[2]одн2.сев'!H14</f>
        <v>16.920000000000002</v>
      </c>
      <c r="J8" s="238">
        <f>'[2]одн2.сев'!H15</f>
        <v>81</v>
      </c>
      <c r="K8" s="238">
        <f>'[2]одн2.сев'!H16</f>
        <v>82.8</v>
      </c>
      <c r="L8" s="238">
        <f>'[2]одн2.сев'!H17</f>
        <v>76.319999999999993</v>
      </c>
      <c r="M8" s="238">
        <f>'[2]одн2.сев'!H18</f>
        <v>74.52</v>
      </c>
      <c r="N8" s="238">
        <f>'[2]одн2.сев'!H19</f>
        <v>149.4</v>
      </c>
      <c r="O8" s="238">
        <f>'[2]одн2.сев'!H20</f>
        <v>118.08</v>
      </c>
      <c r="P8" s="238">
        <f>'[2]одн2.сев'!H21</f>
        <v>99.72</v>
      </c>
      <c r="Q8" s="238">
        <f>'[2]одн2.сев'!H22</f>
        <v>109.08</v>
      </c>
      <c r="R8" s="238">
        <f>'[2]одн2.сев'!H23</f>
        <v>96.84</v>
      </c>
      <c r="S8" s="238">
        <f>'[2]одн2.сев'!H24</f>
        <v>141.47999999999999</v>
      </c>
      <c r="T8" s="238">
        <f>'[2]одн2.сев'!H25</f>
        <v>75.599999999999994</v>
      </c>
      <c r="U8" s="238">
        <f>'[2]одн2.сев'!H26</f>
        <v>23.4</v>
      </c>
      <c r="V8" s="238">
        <f>'[2]одн2.сев'!H27</f>
        <v>19.8</v>
      </c>
      <c r="W8" s="238">
        <f>'[2]одн2.сев'!H28</f>
        <v>19.440000000000001</v>
      </c>
      <c r="X8" s="238">
        <f>'[2]одн2.сев'!H29</f>
        <v>19.079999999999998</v>
      </c>
      <c r="Y8" s="238">
        <f>'[2]одн2.сев'!H30</f>
        <v>19.440000000000001</v>
      </c>
      <c r="Z8" s="238">
        <f>'[2]одн2.сев'!H31</f>
        <v>19.440000000000001</v>
      </c>
      <c r="AA8" s="239">
        <f>SUM(C8:Z8)</f>
        <v>1349.64</v>
      </c>
    </row>
    <row r="9" spans="1:27" ht="21.95" customHeight="1" x14ac:dyDescent="0.3">
      <c r="A9" s="240" t="s">
        <v>25</v>
      </c>
      <c r="B9" s="241">
        <v>81</v>
      </c>
      <c r="C9" s="242">
        <f>'[2]одн2.сев'!G8</f>
        <v>24.07</v>
      </c>
      <c r="D9" s="243">
        <f>'[2]одн2.сев'!G9</f>
        <v>20.46</v>
      </c>
      <c r="E9" s="243">
        <f>'[2]одн2.сев'!G10</f>
        <v>18.66</v>
      </c>
      <c r="F9" s="243">
        <f>'[2]одн2.сев'!G11</f>
        <v>18.099999999999998</v>
      </c>
      <c r="G9" s="243">
        <f>'[2]одн2.сев'!G12</f>
        <v>18.060000000000002</v>
      </c>
      <c r="H9" s="243">
        <f>'[2]одн2.сев'!G13</f>
        <v>24.810000000000002</v>
      </c>
      <c r="I9" s="243">
        <f>'[2]одн2.сев'!G14</f>
        <v>49.739999999999995</v>
      </c>
      <c r="J9" s="243">
        <f>'[2]одн2.сев'!G15</f>
        <v>99.38</v>
      </c>
      <c r="K9" s="243">
        <f>'[2]одн2.сев'!G16</f>
        <v>131.97</v>
      </c>
      <c r="L9" s="243">
        <f>'[2]одн2.сев'!G17</f>
        <v>142.25</v>
      </c>
      <c r="M9" s="243">
        <f>'[2]одн2.сев'!G18</f>
        <v>154.02000000000001</v>
      </c>
      <c r="N9" s="243">
        <f>'[2]одн2.сев'!G19</f>
        <v>147.61000000000001</v>
      </c>
      <c r="O9" s="243">
        <f>'[2]одн2.сев'!G20</f>
        <v>168.64999999999998</v>
      </c>
      <c r="P9" s="243">
        <f>'[2]одн2.сев'!G21</f>
        <v>152.99</v>
      </c>
      <c r="Q9" s="243">
        <f>'[2]одн2.сев'!G22</f>
        <v>138.98000000000002</v>
      </c>
      <c r="R9" s="243">
        <f>'[2]одн2.сев'!G23</f>
        <v>139.87</v>
      </c>
      <c r="S9" s="243">
        <f>'[2]одн2.сев'!G24</f>
        <v>144.94</v>
      </c>
      <c r="T9" s="243">
        <f>'[2]одн2.сев'!G25</f>
        <v>127.77</v>
      </c>
      <c r="U9" s="243">
        <f>'[2]одн2.сев'!G26</f>
        <v>101.06</v>
      </c>
      <c r="V9" s="243">
        <f>'[2]одн2.сев'!G27</f>
        <v>85.16</v>
      </c>
      <c r="W9" s="243">
        <f>'[2]одн2.сев'!G28</f>
        <v>102.43</v>
      </c>
      <c r="X9" s="243">
        <f>'[2]одн2.сев'!G29</f>
        <v>93.61</v>
      </c>
      <c r="Y9" s="243">
        <f>'[2]одн2.сев'!G30</f>
        <v>82.63</v>
      </c>
      <c r="Z9" s="244">
        <f>'[2]одн2.сев'!G31</f>
        <v>28.099999999999998</v>
      </c>
      <c r="AA9" s="245">
        <f>SUM(C9:Z9)</f>
        <v>2215.3200000000002</v>
      </c>
    </row>
    <row r="10" spans="1:27" s="251" customFormat="1" ht="21.95" customHeight="1" x14ac:dyDescent="0.3">
      <c r="A10" s="246" t="s">
        <v>26</v>
      </c>
      <c r="B10" s="241">
        <v>70</v>
      </c>
      <c r="C10" s="247">
        <f>[2]Одн.сев!U8+[2]Одн.сев!V8</f>
        <v>13.579999999999998</v>
      </c>
      <c r="D10" s="248">
        <f>[2]Одн.сев!U9+[2]Одн.сев!V9</f>
        <v>12.709999999999999</v>
      </c>
      <c r="E10" s="248">
        <f>[2]Одн.сев!U10+[2]Одн.сев!V10</f>
        <v>13.190000000000001</v>
      </c>
      <c r="F10" s="248">
        <f>[2]Одн.сев!U11+[2]Одн.сев!V11</f>
        <v>13.790000000000001</v>
      </c>
      <c r="G10" s="248">
        <f>[2]Одн.сев!U12+[2]Одн.сев!V12</f>
        <v>14.24</v>
      </c>
      <c r="H10" s="248">
        <f>[2]Одн.сев!U13+[2]Одн.сев!V13</f>
        <v>15.17</v>
      </c>
      <c r="I10" s="248">
        <f>[2]Одн.сев!U14+[2]Одн.сев!V14</f>
        <v>18.5</v>
      </c>
      <c r="J10" s="248">
        <f>[2]Одн.сев!U15+[2]Одн.сев!V15</f>
        <v>21.830000000000002</v>
      </c>
      <c r="K10" s="248">
        <f>[2]Одн.сев!U16+[2]Одн.сев!V16</f>
        <v>30.32</v>
      </c>
      <c r="L10" s="248">
        <f>[2]Одн.сев!U17+[2]Одн.сев!V17</f>
        <v>31.4</v>
      </c>
      <c r="M10" s="248">
        <f>[2]Одн.сев!U18+[2]Одн.сев!V18</f>
        <v>28.93</v>
      </c>
      <c r="N10" s="248">
        <f>[2]Одн.сев!U19+[2]Одн.сев!V19</f>
        <v>34.82</v>
      </c>
      <c r="O10" s="248">
        <f>[2]Одн.сев!U20+[2]Одн.сев!V20</f>
        <v>26.96</v>
      </c>
      <c r="P10" s="248">
        <f>[2]Одн.сев!U21+[2]Одн.сев!V21</f>
        <v>26.75</v>
      </c>
      <c r="Q10" s="248">
        <f>[2]Одн.сев!U22+[2]Одн.сев!V22</f>
        <v>29.720000000000002</v>
      </c>
      <c r="R10" s="248">
        <f>[2]Одн.сев!U23+[2]Одн.сев!V23</f>
        <v>25.380000000000003</v>
      </c>
      <c r="S10" s="248">
        <f>[2]Одн.сев!U24+[2]Одн.сев!V24</f>
        <v>26.150000000000002</v>
      </c>
      <c r="T10" s="248">
        <f>[2]Одн.сев!U25+[2]Одн.сев!V25</f>
        <v>29.98</v>
      </c>
      <c r="U10" s="248">
        <f>[2]Одн.сев!U26+[2]Одн.сев!V26</f>
        <v>11.45</v>
      </c>
      <c r="V10" s="248">
        <f>[2]Одн.сев!U27+[2]Одн.сев!V27</f>
        <v>12.649999999999999</v>
      </c>
      <c r="W10" s="248">
        <f>[2]Одн.сев!U28+[2]Одн.сев!V28</f>
        <v>12.6</v>
      </c>
      <c r="X10" s="248">
        <f>[2]Одн.сев!U29+[2]Одн.сев!V29</f>
        <v>11.860000000000001</v>
      </c>
      <c r="Y10" s="248">
        <f>[2]Одн.сев!U30+[2]Одн.сев!V30</f>
        <v>13.04</v>
      </c>
      <c r="Z10" s="249">
        <f>[2]Одн.сев!U31+[2]Одн.сев!V31</f>
        <v>12.11</v>
      </c>
      <c r="AA10" s="250">
        <f>SUM(C10:Z10)</f>
        <v>487.13000000000005</v>
      </c>
    </row>
    <row r="11" spans="1:27" s="251" customFormat="1" ht="21.75" customHeight="1" x14ac:dyDescent="0.3">
      <c r="A11" s="246" t="s">
        <v>27</v>
      </c>
      <c r="B11" s="241">
        <v>70</v>
      </c>
      <c r="C11" s="247">
        <f>[2]Одн.сев!AE8</f>
        <v>35.650000000000006</v>
      </c>
      <c r="D11" s="248">
        <f>[2]Одн.сев!AE9</f>
        <v>37.369999999999997</v>
      </c>
      <c r="E11" s="248">
        <f>[2]Одн.сев!AE10</f>
        <v>38.870000000000005</v>
      </c>
      <c r="F11" s="248">
        <f>[2]Одн.сев!AE11</f>
        <v>35.299999999999997</v>
      </c>
      <c r="G11" s="248">
        <f>[2]Одн.сев!AE12</f>
        <v>38.56</v>
      </c>
      <c r="H11" s="248">
        <f>[2]Одн.сев!AE13</f>
        <v>37.56</v>
      </c>
      <c r="I11" s="248">
        <f>[2]Одн.сев!AE14</f>
        <v>44.269999999999996</v>
      </c>
      <c r="J11" s="248">
        <f>[2]Одн.сев!AE15</f>
        <v>54.989999999999995</v>
      </c>
      <c r="K11" s="248">
        <f>[2]Одн.сев!AE16</f>
        <v>83.84</v>
      </c>
      <c r="L11" s="248">
        <f>[2]Одн.сев!AE17</f>
        <v>90.86</v>
      </c>
      <c r="M11" s="248">
        <f>[2]Одн.сев!AE18</f>
        <v>82.52000000000001</v>
      </c>
      <c r="N11" s="248">
        <f>[2]Одн.сев!AE19</f>
        <v>81.349999999999994</v>
      </c>
      <c r="O11" s="248">
        <f>[2]Одн.сев!AE20</f>
        <v>63.84</v>
      </c>
      <c r="P11" s="248">
        <f>[2]Одн.сев!AE21</f>
        <v>66.22</v>
      </c>
      <c r="Q11" s="248">
        <f>[2]Одн.сев!AE22</f>
        <v>72.86999999999999</v>
      </c>
      <c r="R11" s="248">
        <f>[2]Одн.сев!AE23</f>
        <v>62.620000000000005</v>
      </c>
      <c r="S11" s="248">
        <f>[2]Одн.сев!AE24</f>
        <v>61.449999999999996</v>
      </c>
      <c r="T11" s="248">
        <f>[2]Одн.сев!AE25</f>
        <v>40.519999999999996</v>
      </c>
      <c r="U11" s="248">
        <f>[2]Одн.сев!AE26</f>
        <v>38.54</v>
      </c>
      <c r="V11" s="248">
        <f>[2]Одн.сев!AE27</f>
        <v>40.35</v>
      </c>
      <c r="W11" s="248">
        <f>[2]Одн.сев!AE28</f>
        <v>38.339999999999996</v>
      </c>
      <c r="X11" s="248">
        <f>[2]Одн.сев!AE29</f>
        <v>39.46</v>
      </c>
      <c r="Y11" s="248">
        <f>[2]Одн.сев!AE30</f>
        <v>38.28</v>
      </c>
      <c r="Z11" s="249">
        <f>[2]Одн.сев!AE31</f>
        <v>35.47</v>
      </c>
      <c r="AA11" s="250">
        <f t="shared" ref="AA11:AA42" si="0">SUM(C11:Z11)</f>
        <v>1259.0999999999999</v>
      </c>
    </row>
    <row r="12" spans="1:27" s="251" customFormat="1" ht="21.95" customHeight="1" x14ac:dyDescent="0.3">
      <c r="A12" s="246" t="s">
        <v>28</v>
      </c>
      <c r="B12" s="241">
        <v>80</v>
      </c>
      <c r="C12" s="247">
        <f>[2]Одн.сев!AZ8</f>
        <v>62.4</v>
      </c>
      <c r="D12" s="248">
        <f>[2]Одн.сев!AZ9</f>
        <v>60.9</v>
      </c>
      <c r="E12" s="248">
        <f>[2]Одн.сев!AZ10</f>
        <v>60.6</v>
      </c>
      <c r="F12" s="248">
        <f>[2]Одн.сев!AZ11</f>
        <v>58.38</v>
      </c>
      <c r="G12" s="248">
        <f>[2]Одн.сев!AZ12</f>
        <v>62.82</v>
      </c>
      <c r="H12" s="248">
        <f>[2]Одн.сев!AZ13</f>
        <v>59.82</v>
      </c>
      <c r="I12" s="248">
        <f>[2]Одн.сев!AZ14</f>
        <v>55.92</v>
      </c>
      <c r="J12" s="248">
        <f>[2]Одн.сев!AZ15</f>
        <v>58.08</v>
      </c>
      <c r="K12" s="248">
        <f>[2]Одн.сев!AZ16</f>
        <v>79.08</v>
      </c>
      <c r="L12" s="248">
        <f>[2]Одн.сев!AZ17</f>
        <v>85.32</v>
      </c>
      <c r="M12" s="248">
        <f>[2]Одн.сев!AZ18</f>
        <v>87.18</v>
      </c>
      <c r="N12" s="248">
        <f>[2]Одн.сев!AZ19</f>
        <v>93.06</v>
      </c>
      <c r="O12" s="248">
        <f>[2]Одн.сев!AZ20</f>
        <v>93.48</v>
      </c>
      <c r="P12" s="248">
        <f>[2]Одн.сев!AZ21</f>
        <v>88.86</v>
      </c>
      <c r="Q12" s="248">
        <f>[2]Одн.сев!AZ22</f>
        <v>94.38</v>
      </c>
      <c r="R12" s="248">
        <f>[2]Одн.сев!AZ23</f>
        <v>102.36</v>
      </c>
      <c r="S12" s="248">
        <f>[2]Одн.сев!AZ24</f>
        <v>102.72</v>
      </c>
      <c r="T12" s="248">
        <f>[2]Одн.сев!AZ25</f>
        <v>103.68</v>
      </c>
      <c r="U12" s="248">
        <f>[2]Одн.сев!AZ26</f>
        <v>99.9</v>
      </c>
      <c r="V12" s="248">
        <f>[2]Одн.сев!AZ27</f>
        <v>93.78</v>
      </c>
      <c r="W12" s="248">
        <f>[2]Одн.сев!AZ28</f>
        <v>79.260000000000005</v>
      </c>
      <c r="X12" s="248">
        <f>[2]Одн.сев!AZ29</f>
        <v>80.52</v>
      </c>
      <c r="Y12" s="248">
        <f>[2]Одн.сев!AZ30</f>
        <v>80.94</v>
      </c>
      <c r="Z12" s="249">
        <f>[2]Одн.сев!AZ31</f>
        <v>83.34</v>
      </c>
      <c r="AA12" s="250">
        <f t="shared" si="0"/>
        <v>1926.78</v>
      </c>
    </row>
    <row r="13" spans="1:27" s="251" customFormat="1" ht="21.95" customHeight="1" x14ac:dyDescent="0.3">
      <c r="A13" s="252" t="s">
        <v>62</v>
      </c>
      <c r="B13" s="253">
        <v>70</v>
      </c>
      <c r="C13" s="254">
        <f>[2]Одн.сев!I8+[2]Одн.сев!X8</f>
        <v>25.04</v>
      </c>
      <c r="D13" s="255">
        <f>[2]Одн.сев!I9+[2]Одн.сев!X9</f>
        <v>25.78</v>
      </c>
      <c r="E13" s="255">
        <f>[2]Одн.сев!I10+[2]Одн.сев!X10</f>
        <v>29.74</v>
      </c>
      <c r="F13" s="255">
        <f>[2]Одн.сев!I11+[2]Одн.сев!X11</f>
        <v>27</v>
      </c>
      <c r="G13" s="255">
        <f>[2]Одн.сев!I12+[2]Одн.сев!X12</f>
        <v>27.72</v>
      </c>
      <c r="H13" s="255">
        <f>[2]Одн.сев!I13+[2]Одн.сев!X13</f>
        <v>27.240000000000002</v>
      </c>
      <c r="I13" s="255">
        <f>[2]Одн.сев!I14+[2]Одн.сев!X14</f>
        <v>25.82</v>
      </c>
      <c r="J13" s="255">
        <f>[2]Одн.сев!I15+[2]Одн.сев!X15</f>
        <v>30.119999999999997</v>
      </c>
      <c r="K13" s="255">
        <f>[2]Одн.сев!I16+[2]Одн.сев!X16</f>
        <v>36.840000000000003</v>
      </c>
      <c r="L13" s="255">
        <f>[2]Одн.сев!I17+[2]Одн.сев!X17</f>
        <v>45.72</v>
      </c>
      <c r="M13" s="255">
        <f>[2]Одн.сев!I18+[2]Одн.сев!X18</f>
        <v>39.5</v>
      </c>
      <c r="N13" s="255">
        <f>[2]Одн.сев!I19+[2]Одн.сев!X19</f>
        <v>37.6</v>
      </c>
      <c r="O13" s="255">
        <f>[2]Одн.сев!I20+[2]Одн.сев!X20</f>
        <v>36.379999999999995</v>
      </c>
      <c r="P13" s="255">
        <f>[2]Одн.сев!I21+[2]Одн.сев!X21</f>
        <v>36.659999999999997</v>
      </c>
      <c r="Q13" s="255">
        <f>[2]Одн.сев!I22+[2]Одн.сев!X22</f>
        <v>44.18</v>
      </c>
      <c r="R13" s="255">
        <f>[2]Одн.сев!I23+[2]Одн.сев!X23</f>
        <v>43.84</v>
      </c>
      <c r="S13" s="255">
        <f>[2]Одн.сев!I24+[2]Одн.сев!X24</f>
        <v>39</v>
      </c>
      <c r="T13" s="255">
        <f>[2]Одн.сев!I25+[2]Одн.сев!X25</f>
        <v>21.36</v>
      </c>
      <c r="U13" s="255">
        <f>[2]Одн.сев!I26+[2]Одн.сев!X26</f>
        <v>21.88</v>
      </c>
      <c r="V13" s="255">
        <f>[2]Одн.сев!I27+[2]Одн.сев!X27</f>
        <v>18.420000000000002</v>
      </c>
      <c r="W13" s="255">
        <f>[2]Одн.сев!I28+[2]Одн.сев!X28</f>
        <v>18.939999999999998</v>
      </c>
      <c r="X13" s="255">
        <f>[2]Одн.сев!I29+[2]Одн.сев!X29</f>
        <v>18.559999999999999</v>
      </c>
      <c r="Y13" s="255">
        <f>[2]Одн.сев!I30+[2]Одн.сев!X30</f>
        <v>19.52</v>
      </c>
      <c r="Z13" s="256">
        <f>[2]Одн.сев!I31+[2]Одн.сев!X31</f>
        <v>18.100000000000001</v>
      </c>
      <c r="AA13" s="253">
        <f t="shared" si="0"/>
        <v>714.95999999999992</v>
      </c>
    </row>
    <row r="14" spans="1:27" s="251" customFormat="1" ht="21.75" customHeight="1" x14ac:dyDescent="0.3">
      <c r="A14" s="246" t="s">
        <v>30</v>
      </c>
      <c r="B14" s="241">
        <v>90</v>
      </c>
      <c r="C14" s="247">
        <f>[2]Одн.сев!R8+[2]Одн.сев!BG8</f>
        <v>50.9</v>
      </c>
      <c r="D14" s="248">
        <f>[2]Одн.сев!R9+[2]Одн.сев!BG9</f>
        <v>53.96</v>
      </c>
      <c r="E14" s="248">
        <f>[2]Одн.сев!R10+[2]Одн.сев!BG10</f>
        <v>50.18</v>
      </c>
      <c r="F14" s="248">
        <f>[2]Одн.сев!R11+[2]Одн.сев!BG11</f>
        <v>50.120000000000005</v>
      </c>
      <c r="G14" s="248">
        <f>[2]Одн.сев!R12+[2]Одн.сев!BG12</f>
        <v>53.54</v>
      </c>
      <c r="H14" s="248">
        <f>[2]Одн.сев!R13+[2]Одн.сев!BG13</f>
        <v>45.52</v>
      </c>
      <c r="I14" s="248">
        <f>[2]Одн.сев!R14+[2]Одн.сев!BG14</f>
        <v>44.86</v>
      </c>
      <c r="J14" s="248">
        <f>[2]Одн.сев!R15+[2]Одн.сев!BG15</f>
        <v>42.84</v>
      </c>
      <c r="K14" s="248">
        <f>[2]Одн.сев!R16+[2]Одн.сев!BG16</f>
        <v>36.32</v>
      </c>
      <c r="L14" s="248">
        <f>[2]Одн.сев!R17+[2]Одн.сев!BG17</f>
        <v>51.56</v>
      </c>
      <c r="M14" s="248">
        <f>[2]Одн.сев!R18+[2]Одн.сев!BG18</f>
        <v>55.040000000000006</v>
      </c>
      <c r="N14" s="248">
        <f>[2]Одн.сев!R19+[2]Одн.сев!BG19</f>
        <v>42.379999999999995</v>
      </c>
      <c r="O14" s="248">
        <f>[2]Одн.сев!R20+[2]Одн.сев!BG20</f>
        <v>50.9</v>
      </c>
      <c r="P14" s="248">
        <f>[2]Одн.сев!R21+[2]Одн.сев!BG21</f>
        <v>50.82</v>
      </c>
      <c r="Q14" s="248">
        <f>[2]Одн.сев!R22+[2]Одн.сев!BG22</f>
        <v>46.42</v>
      </c>
      <c r="R14" s="248">
        <f>[2]Одн.сев!R23+[2]Одн.сев!BG23</f>
        <v>51.72</v>
      </c>
      <c r="S14" s="248">
        <f>[2]Одн.сев!R24+[2]Одн.сев!BG24</f>
        <v>50.44</v>
      </c>
      <c r="T14" s="248">
        <f>[2]Одн.сев!R25+[2]Одн.сев!BG25</f>
        <v>40.56</v>
      </c>
      <c r="U14" s="248">
        <f>[2]Одн.сев!R26+[2]Одн.сев!BG26</f>
        <v>46.5</v>
      </c>
      <c r="V14" s="248">
        <f>[2]Одн.сев!R27+[2]Одн.сев!BG27</f>
        <v>61.2</v>
      </c>
      <c r="W14" s="248">
        <f>[2]Одн.сев!R28+[2]Одн.сев!BG28</f>
        <v>54.96</v>
      </c>
      <c r="X14" s="248">
        <f>[2]Одн.сев!R29+[2]Одн.сев!BG29</f>
        <v>54.86</v>
      </c>
      <c r="Y14" s="248">
        <f>[2]Одн.сев!R30+[2]Одн.сев!BG30</f>
        <v>56.2</v>
      </c>
      <c r="Z14" s="249">
        <f>[2]Одн.сев!R31+[2]Одн.сев!BG31</f>
        <v>53.16</v>
      </c>
      <c r="AA14" s="250">
        <f t="shared" si="0"/>
        <v>1194.96</v>
      </c>
    </row>
    <row r="15" spans="1:27" s="251" customFormat="1" ht="21.75" customHeight="1" x14ac:dyDescent="0.3">
      <c r="A15" s="246" t="s">
        <v>31</v>
      </c>
      <c r="B15" s="241">
        <v>30</v>
      </c>
      <c r="C15" s="247">
        <f>[2]Одн.сев!AL8</f>
        <v>10.98</v>
      </c>
      <c r="D15" s="248">
        <f>[2]Одн.сев!AL9</f>
        <v>7.32</v>
      </c>
      <c r="E15" s="248">
        <f>[2]Одн.сев!AL10</f>
        <v>6.99</v>
      </c>
      <c r="F15" s="248">
        <f>[2]Одн.сев!AL11</f>
        <v>7.56</v>
      </c>
      <c r="G15" s="248">
        <f>[2]Одн.сев!AL12</f>
        <v>9.36</v>
      </c>
      <c r="H15" s="248">
        <f>[2]Одн.сев!AL13</f>
        <v>7.17</v>
      </c>
      <c r="I15" s="248">
        <f>[2]Одн.сев!AL14</f>
        <v>8.16</v>
      </c>
      <c r="J15" s="248">
        <f>[2]Одн.сев!AL15</f>
        <v>10.17</v>
      </c>
      <c r="K15" s="248">
        <f>[2]Одн.сев!AL16</f>
        <v>16.440000000000001</v>
      </c>
      <c r="L15" s="248">
        <f>[2]Одн.сев!AL17</f>
        <v>13.83</v>
      </c>
      <c r="M15" s="248">
        <f>[2]Одн.сев!AL18</f>
        <v>13.26</v>
      </c>
      <c r="N15" s="248">
        <f>[2]Одн.сев!AL19</f>
        <v>15.84</v>
      </c>
      <c r="O15" s="248">
        <f>[2]Одн.сев!AL20</f>
        <v>9.3000000000000007</v>
      </c>
      <c r="P15" s="248">
        <f>[2]Одн.сев!AL21</f>
        <v>11.49</v>
      </c>
      <c r="Q15" s="248">
        <f>[2]Одн.сев!AL22</f>
        <v>17.100000000000001</v>
      </c>
      <c r="R15" s="248">
        <f>[2]Одн.сев!AL23</f>
        <v>18.899999999999999</v>
      </c>
      <c r="S15" s="248">
        <f>[2]Одн.сев!AL24</f>
        <v>15.45</v>
      </c>
      <c r="T15" s="248">
        <f>[2]Одн.сев!AL25</f>
        <v>11.1</v>
      </c>
      <c r="U15" s="248">
        <f>[2]Одн.сев!AL26</f>
        <v>7.11</v>
      </c>
      <c r="V15" s="248">
        <f>[2]Одн.сев!AL27</f>
        <v>7.05</v>
      </c>
      <c r="W15" s="248">
        <f>[2]Одн.сев!AL28</f>
        <v>7.17</v>
      </c>
      <c r="X15" s="248">
        <f>[2]Одн.сев!AL29</f>
        <v>9.75</v>
      </c>
      <c r="Y15" s="248">
        <f>[2]Одн.сев!AL30</f>
        <v>7.44</v>
      </c>
      <c r="Z15" s="249">
        <f>[2]Одн.сев!AL31</f>
        <v>10.71</v>
      </c>
      <c r="AA15" s="250">
        <f t="shared" si="0"/>
        <v>259.65000000000003</v>
      </c>
    </row>
    <row r="16" spans="1:27" s="251" customFormat="1" ht="21.95" customHeight="1" x14ac:dyDescent="0.3">
      <c r="A16" s="246" t="s">
        <v>32</v>
      </c>
      <c r="B16" s="241">
        <v>90</v>
      </c>
      <c r="C16" s="247">
        <f>[2]Одн.сев!BC8</f>
        <v>270.72000000000003</v>
      </c>
      <c r="D16" s="248">
        <f>[2]Одн.сев!BC9</f>
        <v>272.52</v>
      </c>
      <c r="E16" s="248">
        <f>[2]Одн.сев!BC10</f>
        <v>268.92</v>
      </c>
      <c r="F16" s="248">
        <f>[2]Одн.сев!BC11</f>
        <v>265.32</v>
      </c>
      <c r="G16" s="248">
        <f>[2]Одн.сев!BC12</f>
        <v>265.68</v>
      </c>
      <c r="H16" s="248">
        <f>[2]Одн.сев!BC13</f>
        <v>264.60000000000002</v>
      </c>
      <c r="I16" s="248">
        <f>[2]Одн.сев!BC14</f>
        <v>268.92</v>
      </c>
      <c r="J16" s="248">
        <f>[2]Одн.сев!BC15</f>
        <v>496.8</v>
      </c>
      <c r="K16" s="248">
        <f>[2]Одн.сев!BC16</f>
        <v>565.55999999999995</v>
      </c>
      <c r="L16" s="248">
        <f>[2]Одн.сев!BC17</f>
        <v>605.88</v>
      </c>
      <c r="M16" s="248">
        <f>[2]Одн.сев!BC18</f>
        <v>603.36</v>
      </c>
      <c r="N16" s="248">
        <f>[2]Одн.сев!BC19</f>
        <v>642.6</v>
      </c>
      <c r="O16" s="255">
        <f>[2]Одн.сев!BC20</f>
        <v>590.76</v>
      </c>
      <c r="P16" s="248">
        <f>[2]Одн.сев!BC21</f>
        <v>580.67999999999995</v>
      </c>
      <c r="Q16" s="248">
        <f>[2]Одн.сев!BC22</f>
        <v>597.24</v>
      </c>
      <c r="R16" s="248">
        <f>[2]Одн.сев!BC23</f>
        <v>608.4</v>
      </c>
      <c r="S16" s="248">
        <f>[2]Одн.сев!BC24</f>
        <v>524.88</v>
      </c>
      <c r="T16" s="248">
        <f>[2]Одн.сев!BC25</f>
        <v>396</v>
      </c>
      <c r="U16" s="248">
        <f>[2]Одн.сев!BC26</f>
        <v>426.6</v>
      </c>
      <c r="V16" s="248">
        <f>[2]Одн.сев!BC27</f>
        <v>256.52</v>
      </c>
      <c r="W16" s="248">
        <f>[2]Одн.сев!BC28</f>
        <v>326.52</v>
      </c>
      <c r="X16" s="248">
        <f>[2]Одн.сев!BC29</f>
        <v>279</v>
      </c>
      <c r="Y16" s="248">
        <f>[2]Одн.сев!BC30</f>
        <v>273.24</v>
      </c>
      <c r="Z16" s="249">
        <f>[2]Одн.сев!BC31</f>
        <v>271.08</v>
      </c>
      <c r="AA16" s="250">
        <f>SUM(C16:Z16)</f>
        <v>9921.8000000000011</v>
      </c>
    </row>
    <row r="17" spans="1:27" s="251" customFormat="1" ht="21.95" customHeight="1" x14ac:dyDescent="0.3">
      <c r="A17" s="246" t="s">
        <v>63</v>
      </c>
      <c r="B17" s="241">
        <v>20</v>
      </c>
      <c r="C17" s="247">
        <f>[2]Одн.сев!B43</f>
        <v>2.38</v>
      </c>
      <c r="D17" s="254">
        <f>[2]Одн.сев!B44</f>
        <v>2.38</v>
      </c>
      <c r="E17" s="254">
        <f>[2]Одн.сев!B45</f>
        <v>2.54</v>
      </c>
      <c r="F17" s="254">
        <f>[2]Одн.сев!B46</f>
        <v>2.38</v>
      </c>
      <c r="G17" s="254">
        <f>[2]Одн.сев!B47</f>
        <v>2.6</v>
      </c>
      <c r="H17" s="254">
        <f>[2]Одн.сев!B48</f>
        <v>2.54</v>
      </c>
      <c r="I17" s="254">
        <f>[2]Одн.сев!B49</f>
        <v>2.6</v>
      </c>
      <c r="J17" s="254">
        <f>[2]Одн.сев!B50</f>
        <v>2.48</v>
      </c>
      <c r="K17" s="254">
        <f>[2]Одн.сев!B51</f>
        <v>2.38</v>
      </c>
      <c r="L17" s="254">
        <f>[2]Одн.сев!B52</f>
        <v>2.38</v>
      </c>
      <c r="M17" s="254">
        <f>[2]Одн.сев!B53</f>
        <v>2.3200000000000003</v>
      </c>
      <c r="N17" s="254">
        <f>[2]Одн.сев!B54</f>
        <v>2.44</v>
      </c>
      <c r="O17" s="254">
        <f>[2]Одн.сев!B55</f>
        <v>2.3200000000000003</v>
      </c>
      <c r="P17" s="254">
        <f>[2]Одн.сев!B56</f>
        <v>2.62</v>
      </c>
      <c r="Q17" s="254">
        <f>[2]Одн.сев!B57</f>
        <v>2.44</v>
      </c>
      <c r="R17" s="254">
        <f>[2]Одн.сев!B58</f>
        <v>2.38</v>
      </c>
      <c r="S17" s="254">
        <f>[2]Одн.сев!B59</f>
        <v>8.3000000000000007</v>
      </c>
      <c r="T17" s="254">
        <f>[2]Одн.сев!B60</f>
        <v>6.7</v>
      </c>
      <c r="U17" s="254">
        <f>[2]Одн.сев!B61</f>
        <v>2.38</v>
      </c>
      <c r="V17" s="254">
        <f>[2]Одн.сев!B62</f>
        <v>2.44</v>
      </c>
      <c r="W17" s="254">
        <f>[2]Одн.сев!B63</f>
        <v>2.48</v>
      </c>
      <c r="X17" s="254">
        <f>[2]Одн.сев!B64</f>
        <v>2.38</v>
      </c>
      <c r="Y17" s="254">
        <f>[2]Одн.сев!B65</f>
        <v>2.6</v>
      </c>
      <c r="Z17" s="254">
        <f>[2]Одн.сев!B66</f>
        <v>2.38</v>
      </c>
      <c r="AA17" s="250">
        <f t="shared" si="0"/>
        <v>68.84</v>
      </c>
    </row>
    <row r="18" spans="1:27" s="251" customFormat="1" ht="21.95" customHeight="1" x14ac:dyDescent="0.3">
      <c r="A18" s="246" t="s">
        <v>64</v>
      </c>
      <c r="B18" s="241">
        <v>15</v>
      </c>
      <c r="C18" s="257">
        <f>[2]Одн.сев!F8</f>
        <v>0.4</v>
      </c>
      <c r="D18" s="258">
        <f>[2]Одн.сев!F9</f>
        <v>0.36</v>
      </c>
      <c r="E18" s="258">
        <f>[2]Одн.сев!F10</f>
        <v>0.4</v>
      </c>
      <c r="F18" s="258">
        <f>[2]Одн.сев!F11</f>
        <v>0.36</v>
      </c>
      <c r="G18" s="258">
        <f>[2]Одн.сев!F12</f>
        <v>0.4</v>
      </c>
      <c r="H18" s="258">
        <f>[2]Одн.сев!F13</f>
        <v>0.4</v>
      </c>
      <c r="I18" s="258">
        <f>[2]Одн.сев!F14</f>
        <v>0.4</v>
      </c>
      <c r="J18" s="258">
        <f>[2]Одн.сев!F15</f>
        <v>0.36</v>
      </c>
      <c r="K18" s="258">
        <f>[2]Одн.сев!F16</f>
        <v>0.36</v>
      </c>
      <c r="L18" s="258">
        <f>[2]Одн.сев!F17</f>
        <v>0.36</v>
      </c>
      <c r="M18" s="258">
        <f>[2]Одн.сев!F18</f>
        <v>0.36</v>
      </c>
      <c r="N18" s="258">
        <f>[2]Одн.сев!F19</f>
        <v>0.36</v>
      </c>
      <c r="O18" s="258">
        <f>[2]Одн.сев!F20</f>
        <v>0.36</v>
      </c>
      <c r="P18" s="258">
        <f>[2]Одн.сев!F21</f>
        <v>0.36</v>
      </c>
      <c r="Q18" s="258">
        <f>[2]Одн.сев!F22</f>
        <v>0.36</v>
      </c>
      <c r="R18" s="258">
        <f>[2]Одн.сев!F23</f>
        <v>0.36</v>
      </c>
      <c r="S18" s="258">
        <f>[2]Одн.сев!F24</f>
        <v>0.36</v>
      </c>
      <c r="T18" s="258">
        <f>[2]Одн.сев!F25</f>
        <v>0.4</v>
      </c>
      <c r="U18" s="258">
        <f>[2]Одн.сев!F26</f>
        <v>0.36</v>
      </c>
      <c r="V18" s="258">
        <f>[2]Одн.сев!F27</f>
        <v>0.36</v>
      </c>
      <c r="W18" s="258">
        <f>[2]Одн.сев!F28</f>
        <v>0.4</v>
      </c>
      <c r="X18" s="258">
        <f>[2]Одн.сев!F29</f>
        <v>0.36</v>
      </c>
      <c r="Y18" s="258">
        <f>[2]Одн.сев!F30</f>
        <v>0.4</v>
      </c>
      <c r="Z18" s="259">
        <f>[2]Одн.сев!F31</f>
        <v>0.36</v>
      </c>
      <c r="AA18" s="250">
        <f t="shared" si="0"/>
        <v>8.9600000000000026</v>
      </c>
    </row>
    <row r="19" spans="1:27" s="251" customFormat="1" ht="21.95" customHeight="1" x14ac:dyDescent="0.3">
      <c r="A19" s="246" t="s">
        <v>34</v>
      </c>
      <c r="B19" s="241">
        <v>70</v>
      </c>
      <c r="C19" s="254">
        <f>[2]Одн.сев!$V43</f>
        <v>22.64</v>
      </c>
      <c r="D19" s="254">
        <f>[2]Одн.сев!$V44</f>
        <v>19</v>
      </c>
      <c r="E19" s="254">
        <f>[2]Одн.сев!$V45</f>
        <v>22.24</v>
      </c>
      <c r="F19" s="254">
        <f>[2]Одн.сев!$V46</f>
        <v>19.32</v>
      </c>
      <c r="G19" s="254">
        <f>[2]Одн.сев!$V47</f>
        <v>19.72</v>
      </c>
      <c r="H19" s="254">
        <f>[2]Одн.сев!$V48</f>
        <v>21.6</v>
      </c>
      <c r="I19" s="254">
        <f>[2]Одн.сев!$V49</f>
        <v>18.48</v>
      </c>
      <c r="J19" s="254">
        <f>[2]Одн.сев!$V50</f>
        <v>24.92</v>
      </c>
      <c r="K19" s="254">
        <f>[2]Одн.сев!$V51</f>
        <v>19.8</v>
      </c>
      <c r="L19" s="254">
        <f>[2]Одн.сев!$V52</f>
        <v>34.36</v>
      </c>
      <c r="M19" s="254">
        <f>[2]Одн.сев!$V53</f>
        <v>41.68</v>
      </c>
      <c r="N19" s="254">
        <f>[2]Одн.сев!$V54</f>
        <v>43.4</v>
      </c>
      <c r="O19" s="254">
        <f>[2]Одн.сев!$V55</f>
        <v>48.64</v>
      </c>
      <c r="P19" s="254">
        <f>[2]Одн.сев!$V56</f>
        <v>49</v>
      </c>
      <c r="Q19" s="254">
        <f>[2]Одн.сев!$V57</f>
        <v>44.2</v>
      </c>
      <c r="R19" s="254">
        <f>[2]Одн.сев!$V58</f>
        <v>44.2</v>
      </c>
      <c r="S19" s="254">
        <f>[2]Одн.сев!$V59</f>
        <v>44.64</v>
      </c>
      <c r="T19" s="254">
        <f>[2]Одн.сев!$V60</f>
        <v>41.64</v>
      </c>
      <c r="U19" s="254">
        <f>[2]Одн.сев!$V61</f>
        <v>35.4</v>
      </c>
      <c r="V19" s="254">
        <f>[2]Одн.сев!$V62</f>
        <v>27.56</v>
      </c>
      <c r="W19" s="254">
        <f>[2]Одн.сев!$V63</f>
        <v>29.24</v>
      </c>
      <c r="X19" s="254">
        <f>[2]Одн.сев!$V64</f>
        <v>25.6</v>
      </c>
      <c r="Y19" s="254">
        <f>[2]Одн.сев!$V65</f>
        <v>24.04</v>
      </c>
      <c r="Z19" s="254">
        <f>[2]Одн.сев!$V66</f>
        <v>23.76</v>
      </c>
      <c r="AA19" s="250">
        <f t="shared" si="0"/>
        <v>745.07999999999981</v>
      </c>
    </row>
    <row r="20" spans="1:27" s="251" customFormat="1" ht="21.95" customHeight="1" x14ac:dyDescent="0.3">
      <c r="A20" s="246" t="s">
        <v>65</v>
      </c>
      <c r="B20" s="241">
        <v>100</v>
      </c>
      <c r="C20" s="247">
        <f>[2]Одн.сев!$O8</f>
        <v>84.22</v>
      </c>
      <c r="D20" s="254">
        <f>[2]Одн.сев!$O9</f>
        <v>72.52</v>
      </c>
      <c r="E20" s="254">
        <f>[2]Одн.сев!$O10</f>
        <v>72.599999999999994</v>
      </c>
      <c r="F20" s="254">
        <f>[2]Одн.сев!$O11</f>
        <v>72.66</v>
      </c>
      <c r="G20" s="254">
        <f>[2]Одн.сев!$O12</f>
        <v>74.5</v>
      </c>
      <c r="H20" s="254">
        <f>[2]Одн.сев!$O13</f>
        <v>72.259999999999991</v>
      </c>
      <c r="I20" s="254">
        <f>[2]Одн.сев!$O14</f>
        <v>71.699999999999989</v>
      </c>
      <c r="J20" s="254">
        <f>[2]Одн.сев!$O15</f>
        <v>80.599999999999994</v>
      </c>
      <c r="K20" s="254">
        <f>[2]Одн.сев!$O16</f>
        <v>156.78</v>
      </c>
      <c r="L20" s="254">
        <f>[2]Одн.сев!$O17</f>
        <v>197.39999999999998</v>
      </c>
      <c r="M20" s="254">
        <f>[2]Одн.сев!$O18</f>
        <v>228.42</v>
      </c>
      <c r="N20" s="254">
        <f>[2]Одн.сев!$O19</f>
        <v>209.78</v>
      </c>
      <c r="O20" s="254">
        <f>[2]Одн.сев!$O20</f>
        <v>292.60000000000002</v>
      </c>
      <c r="P20" s="254">
        <f>[2]Одн.сев!$O21</f>
        <v>147.48000000000002</v>
      </c>
      <c r="Q20" s="254">
        <f>[2]Одн.сев!$O22</f>
        <v>104.56</v>
      </c>
      <c r="R20" s="254">
        <f>[2]Одн.сев!$O23</f>
        <v>93</v>
      </c>
      <c r="S20" s="254">
        <f>[2]Одн.сев!$O24</f>
        <v>114.3</v>
      </c>
      <c r="T20" s="254">
        <f>[2]Одн.сев!$O25</f>
        <v>86.48</v>
      </c>
      <c r="U20" s="254">
        <f>[2]Одн.сев!$O26</f>
        <v>81.86</v>
      </c>
      <c r="V20" s="254">
        <f>[2]Одн.сев!$O27</f>
        <v>82.02000000000001</v>
      </c>
      <c r="W20" s="254">
        <f>[2]Одн.сев!$O28</f>
        <v>80.080000000000013</v>
      </c>
      <c r="X20" s="254">
        <f>[2]Одн.сев!$O29</f>
        <v>81.240000000000009</v>
      </c>
      <c r="Y20" s="254">
        <f>[2]Одн.сев!$O30</f>
        <v>82</v>
      </c>
      <c r="Z20" s="254">
        <f>[2]Одн.сев!$O31</f>
        <v>82.68</v>
      </c>
      <c r="AA20" s="250">
        <f t="shared" si="0"/>
        <v>2721.7400000000002</v>
      </c>
    </row>
    <row r="21" spans="1:27" s="251" customFormat="1" ht="21.95" customHeight="1" x14ac:dyDescent="0.3">
      <c r="A21" s="246" t="s">
        <v>36</v>
      </c>
      <c r="B21" s="241">
        <v>100</v>
      </c>
      <c r="C21" s="254">
        <f>[2]Одн.сев!R43+[2]Одн.сев!S43</f>
        <v>58.08</v>
      </c>
      <c r="D21" s="254">
        <f>[2]Одн.сев!R44+[2]Одн.сев!S44</f>
        <v>57.059999999999995</v>
      </c>
      <c r="E21" s="254">
        <f>[2]Одн.сев!R45+[2]Одн.сев!S45</f>
        <v>54.959999999999994</v>
      </c>
      <c r="F21" s="254">
        <f>[2]Одн.сев!R46+[2]Одн.сев!S46</f>
        <v>63.78</v>
      </c>
      <c r="G21" s="254">
        <f>[2]Одн.сев!R47+[2]Одн.сев!S47</f>
        <v>57</v>
      </c>
      <c r="H21" s="254">
        <f>[2]Одн.сев!R48+[2]Одн.сев!S48</f>
        <v>55.5</v>
      </c>
      <c r="I21" s="254">
        <f>[2]Одн.сев!R49+[2]Одн.сев!S49</f>
        <v>59.34</v>
      </c>
      <c r="J21" s="254">
        <f>[2]Одн.сев!R50+[2]Одн.сев!S50</f>
        <v>91.32</v>
      </c>
      <c r="K21" s="254">
        <f>[2]Одн.сев!R51+[2]Одн.сев!S51</f>
        <v>100.74000000000001</v>
      </c>
      <c r="L21" s="254">
        <f>[2]Одн.сев!R52+[2]Одн.сев!S52</f>
        <v>112.67999999999999</v>
      </c>
      <c r="M21" s="254">
        <f>[2]Одн.сев!R53+[2]Одн.сев!S53</f>
        <v>117.66</v>
      </c>
      <c r="N21" s="254">
        <f>[2]Одн.сев!R54+[2]Одн.сев!S54</f>
        <v>108.24</v>
      </c>
      <c r="O21" s="254">
        <f>[2]Одн.сев!R55+[2]Одн.сев!S55</f>
        <v>109.80000000000001</v>
      </c>
      <c r="P21" s="254">
        <f>[2]Одн.сев!R56+[2]Одн.сев!S56</f>
        <v>95.759999999999991</v>
      </c>
      <c r="Q21" s="254">
        <f>[2]Одн.сев!R57+[2]Одн.сев!S57</f>
        <v>92.4</v>
      </c>
      <c r="R21" s="254">
        <f>[2]Одн.сев!R58+[2]Одн.сев!S58</f>
        <v>93.96</v>
      </c>
      <c r="S21" s="254">
        <f>[2]Одн.сев!R59+[2]Одн.сев!S59</f>
        <v>81.42</v>
      </c>
      <c r="T21" s="254">
        <f>[2]Одн.сев!R60+[2]Одн.сев!S60</f>
        <v>85.56</v>
      </c>
      <c r="U21" s="254">
        <f>[2]Одн.сев!R61+[2]Одн.сев!S61</f>
        <v>81.900000000000006</v>
      </c>
      <c r="V21" s="254">
        <f>[2]Одн.сев!R62+[2]Одн.сев!S62</f>
        <v>77.52</v>
      </c>
      <c r="W21" s="254">
        <f>[2]Одн.сев!R63+[2]Одн.сев!S63</f>
        <v>83.28</v>
      </c>
      <c r="X21" s="254">
        <f>[2]Одн.сев!R64+[2]Одн.сев!S64</f>
        <v>76.319999999999993</v>
      </c>
      <c r="Y21" s="254">
        <f>[2]Одн.сев!R65+[2]Одн.сев!S65</f>
        <v>65.22</v>
      </c>
      <c r="Z21" s="254">
        <f>[2]Одн.сев!R66+[2]Одн.сев!S66</f>
        <v>60.84</v>
      </c>
      <c r="AA21" s="250">
        <f t="shared" si="0"/>
        <v>1940.34</v>
      </c>
    </row>
    <row r="22" spans="1:27" s="251" customFormat="1" ht="21.95" customHeight="1" x14ac:dyDescent="0.3">
      <c r="A22" s="246" t="s">
        <v>37</v>
      </c>
      <c r="B22" s="241">
        <v>10</v>
      </c>
      <c r="C22" s="247">
        <f>'[2]одн2.сев'!L8</f>
        <v>11.84</v>
      </c>
      <c r="D22" s="248">
        <f>'[2]одн2.сев'!L9</f>
        <v>10.98</v>
      </c>
      <c r="E22" s="248">
        <f>'[2]одн2.сев'!L10</f>
        <v>10.98</v>
      </c>
      <c r="F22" s="248">
        <f>'[2]одн2.сев'!L11</f>
        <v>12</v>
      </c>
      <c r="G22" s="248">
        <f>'[2]одн2.сев'!L12</f>
        <v>11.55</v>
      </c>
      <c r="H22" s="248">
        <f>'[2]одн2.сев'!L13</f>
        <v>12.02</v>
      </c>
      <c r="I22" s="248">
        <f>'[2]одн2.сев'!L14</f>
        <v>11.01</v>
      </c>
      <c r="J22" s="248">
        <f>'[2]одн2.сев'!L15</f>
        <v>11.99</v>
      </c>
      <c r="K22" s="248">
        <f>'[2]одн2.сев'!L16</f>
        <v>19.62</v>
      </c>
      <c r="L22" s="248">
        <f>'[2]одн2.сев'!L17</f>
        <v>22.79</v>
      </c>
      <c r="M22" s="248">
        <f>'[2]одн2.сев'!L18</f>
        <v>23.04</v>
      </c>
      <c r="N22" s="248">
        <f>'[2]одн2.сев'!L19</f>
        <v>24.8</v>
      </c>
      <c r="O22" s="248">
        <f>'[2]одн2.сев'!L20</f>
        <v>21.78</v>
      </c>
      <c r="P22" s="248">
        <f>'[2]одн2.сев'!L21</f>
        <v>24.3</v>
      </c>
      <c r="Q22" s="248">
        <f>'[2]одн2.сев'!L22</f>
        <v>23.84</v>
      </c>
      <c r="R22" s="248">
        <f>'[2]одн2.сев'!L23</f>
        <v>22.5</v>
      </c>
      <c r="S22" s="248">
        <f>'[2]одн2.сев'!L24</f>
        <v>23</v>
      </c>
      <c r="T22" s="248">
        <f>'[2]одн2.сев'!L25</f>
        <v>19.670000000000002</v>
      </c>
      <c r="U22" s="248">
        <f>'[2]одн2.сев'!L26</f>
        <v>18.829999999999998</v>
      </c>
      <c r="V22" s="248">
        <f>'[2]одн2.сев'!L27</f>
        <v>18.63</v>
      </c>
      <c r="W22" s="248">
        <f>'[2]одн2.сев'!L28</f>
        <v>11.43</v>
      </c>
      <c r="X22" s="248">
        <f>'[2]одн2.сев'!L29</f>
        <v>10.44</v>
      </c>
      <c r="Y22" s="248">
        <f>'[2]одн2.сев'!L30</f>
        <v>10.28</v>
      </c>
      <c r="Z22" s="249">
        <f>'[2]одн2.сев'!L31</f>
        <v>10.74</v>
      </c>
      <c r="AA22" s="250">
        <f t="shared" si="0"/>
        <v>398.06</v>
      </c>
    </row>
    <row r="23" spans="1:27" s="251" customFormat="1" ht="21.95" customHeight="1" x14ac:dyDescent="0.3">
      <c r="A23" s="246" t="s">
        <v>38</v>
      </c>
      <c r="B23" s="260">
        <v>20</v>
      </c>
      <c r="C23" s="247">
        <f>[2]Одн.сев!AP8</f>
        <v>12.44</v>
      </c>
      <c r="D23" s="248">
        <f>[2]Одн.сев!AP9</f>
        <v>12.52</v>
      </c>
      <c r="E23" s="248">
        <f>[2]Одн.сев!AP10</f>
        <v>12.46</v>
      </c>
      <c r="F23" s="248">
        <f>[2]Одн.сев!AP11</f>
        <v>12.46</v>
      </c>
      <c r="G23" s="248">
        <f>[2]Одн.сев!AP12</f>
        <v>14.12</v>
      </c>
      <c r="H23" s="248">
        <f>[2]Одн.сев!AP13</f>
        <v>12.66</v>
      </c>
      <c r="I23" s="248">
        <f>[2]Одн.сев!AP14</f>
        <v>13.08</v>
      </c>
      <c r="J23" s="248">
        <f>[2]Одн.сев!AP15</f>
        <v>15.98</v>
      </c>
      <c r="K23" s="248">
        <f>[2]Одн.сев!AP16</f>
        <v>15.78</v>
      </c>
      <c r="L23" s="248">
        <f>[2]Одн.сев!AP17</f>
        <v>15.8</v>
      </c>
      <c r="M23" s="248">
        <f>[2]Одн.сев!AP18</f>
        <v>16.34</v>
      </c>
      <c r="N23" s="248">
        <f>[2]Одн.сев!AP19</f>
        <v>17.98</v>
      </c>
      <c r="O23" s="248">
        <f>[2]Одн.сев!AP20</f>
        <v>15.94</v>
      </c>
      <c r="P23" s="248">
        <f>[2]Одн.сев!AP21</f>
        <v>17.100000000000001</v>
      </c>
      <c r="Q23" s="248">
        <f>[2]Одн.сев!AP22</f>
        <v>16.46</v>
      </c>
      <c r="R23" s="248">
        <f>[2]Одн.сев!AP23</f>
        <v>15.8</v>
      </c>
      <c r="S23" s="248">
        <f>[2]Одн.сев!AP24</f>
        <v>16.3</v>
      </c>
      <c r="T23" s="248">
        <f>[2]Одн.сев!AP25</f>
        <v>16.36</v>
      </c>
      <c r="U23" s="248">
        <f>[2]Одн.сев!AP26</f>
        <v>14.12</v>
      </c>
      <c r="V23" s="248">
        <f>[2]Одн.сев!AP27</f>
        <v>14.2</v>
      </c>
      <c r="W23" s="248">
        <f>[2]Одн.сев!AP28</f>
        <v>14.2</v>
      </c>
      <c r="X23" s="248">
        <f>[2]Одн.сев!AP29</f>
        <v>14.32</v>
      </c>
      <c r="Y23" s="248">
        <f>[2]Одн.сев!AP30</f>
        <v>12.82</v>
      </c>
      <c r="Z23" s="249">
        <f>[2]Одн.сев!AP31</f>
        <v>12.42</v>
      </c>
      <c r="AA23" s="250">
        <f t="shared" si="0"/>
        <v>351.66</v>
      </c>
    </row>
    <row r="24" spans="1:27" s="251" customFormat="1" ht="21.95" customHeight="1" x14ac:dyDescent="0.3">
      <c r="A24" s="252" t="s">
        <v>66</v>
      </c>
      <c r="B24" s="261">
        <v>50</v>
      </c>
      <c r="C24" s="254">
        <f>[2]Одн.сев!Q72</f>
        <v>50.22</v>
      </c>
      <c r="D24" s="254">
        <f>[2]Одн.сев!R72</f>
        <v>50.829999999999984</v>
      </c>
      <c r="E24" s="254">
        <f>[2]Одн.сев!S72</f>
        <v>52.679999999999993</v>
      </c>
      <c r="F24" s="254">
        <f>[2]Одн.сев!T72</f>
        <v>50.480000000000011</v>
      </c>
      <c r="G24" s="254">
        <f>[2]Одн.сев!U72</f>
        <v>50.81</v>
      </c>
      <c r="H24" s="254">
        <f>[2]Одн.сев!V72</f>
        <v>51.71</v>
      </c>
      <c r="I24" s="254">
        <f>[2]Одн.сев!W72</f>
        <v>57.120000000000019</v>
      </c>
      <c r="J24" s="254">
        <f>[2]Одн.сев!X72</f>
        <v>73.619999999999962</v>
      </c>
      <c r="K24" s="254">
        <f>[2]Одн.сев!Y72</f>
        <v>95.460000000000008</v>
      </c>
      <c r="L24" s="254">
        <f>[2]Одн.сев!Z72</f>
        <v>114.55999999999996</v>
      </c>
      <c r="M24" s="254">
        <f>[2]Одн.сев!AA72</f>
        <v>120.93</v>
      </c>
      <c r="N24" s="254">
        <f>[2]Одн.сев!AB72</f>
        <v>120.52000000000001</v>
      </c>
      <c r="O24" s="254">
        <f>[2]Одн.сев!AC72</f>
        <v>124.75999999999998</v>
      </c>
      <c r="P24" s="254">
        <f>[2]Одн.сев!AD72</f>
        <v>118.01999999999998</v>
      </c>
      <c r="Q24" s="254">
        <f>[2]Одн.сев!AE72</f>
        <v>116.89000000000003</v>
      </c>
      <c r="R24" s="254">
        <f>[2]Одн.сев!AF72</f>
        <v>109.10000000000001</v>
      </c>
      <c r="S24" s="254">
        <f>[2]Одн.сев!AG72</f>
        <v>98.270000000000024</v>
      </c>
      <c r="T24" s="254">
        <f>[2]Одн.сев!AH72</f>
        <v>86.52</v>
      </c>
      <c r="U24" s="254">
        <f>[2]Одн.сев!AI72</f>
        <v>80.06</v>
      </c>
      <c r="V24" s="254">
        <f>[2]Одн.сев!AJ72</f>
        <v>73.669999999999987</v>
      </c>
      <c r="W24" s="254">
        <f>[2]Одн.сев!AK72</f>
        <v>66.45</v>
      </c>
      <c r="X24" s="254">
        <f>[2]Одн.сев!AL72</f>
        <v>56.249999999999993</v>
      </c>
      <c r="Y24" s="254">
        <f>[2]Одн.сев!AM72</f>
        <v>49.859999999999978</v>
      </c>
      <c r="Z24" s="254">
        <f>[2]Одн.сев!AN72</f>
        <v>51.010000000000005</v>
      </c>
      <c r="AA24" s="253">
        <f>SUM(C24:Z24)</f>
        <v>1919.7999999999997</v>
      </c>
    </row>
    <row r="25" spans="1:27" s="251" customFormat="1" ht="21.95" customHeight="1" x14ac:dyDescent="0.3">
      <c r="A25" s="246"/>
      <c r="B25" s="262"/>
      <c r="C25" s="247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4"/>
      <c r="AA25" s="250"/>
    </row>
    <row r="26" spans="1:27" s="251" customFormat="1" ht="21.95" customHeight="1" x14ac:dyDescent="0.3">
      <c r="A26" s="246" t="s">
        <v>67</v>
      </c>
      <c r="B26" s="260">
        <v>220</v>
      </c>
      <c r="C26" s="247">
        <f>[2]Порт!F40</f>
        <v>223.04</v>
      </c>
      <c r="D26" s="247">
        <f>[2]Порт!F41</f>
        <v>213.43</v>
      </c>
      <c r="E26" s="247">
        <f>[2]Порт!F42</f>
        <v>214.87</v>
      </c>
      <c r="F26" s="247">
        <f>[2]Порт!F43</f>
        <v>207.15</v>
      </c>
      <c r="G26" s="247">
        <f>[2]Порт!F44</f>
        <v>210.15</v>
      </c>
      <c r="H26" s="247">
        <f>[2]Порт!F45</f>
        <v>202.98000000000002</v>
      </c>
      <c r="I26" s="247">
        <f>[2]Порт!F46</f>
        <v>213.81</v>
      </c>
      <c r="J26" s="247">
        <f>[2]Порт!F47</f>
        <v>271.63</v>
      </c>
      <c r="K26" s="247">
        <f>[2]Порт!F48</f>
        <v>250.98999999999998</v>
      </c>
      <c r="L26" s="247">
        <f>[2]Порт!F49</f>
        <v>234</v>
      </c>
      <c r="M26" s="247">
        <f>[2]Порт!F50</f>
        <v>253.65</v>
      </c>
      <c r="N26" s="247">
        <f>[2]Порт!F51</f>
        <v>287.2</v>
      </c>
      <c r="O26" s="247">
        <f>[2]Порт!F52</f>
        <v>310.27</v>
      </c>
      <c r="P26" s="247">
        <f>[2]Порт!F53</f>
        <v>290.13</v>
      </c>
      <c r="Q26" s="247">
        <f>[2]Порт!F54</f>
        <v>263.83</v>
      </c>
      <c r="R26" s="247">
        <f>[2]Порт!F55</f>
        <v>250.32</v>
      </c>
      <c r="S26" s="247">
        <f>[2]Порт!F56</f>
        <v>232.65</v>
      </c>
      <c r="T26" s="247">
        <f>[2]Порт!F57</f>
        <v>265.13</v>
      </c>
      <c r="U26" s="247">
        <f>[2]Порт!F58</f>
        <v>252.05</v>
      </c>
      <c r="V26" s="247">
        <f>[2]Порт!F59</f>
        <v>240.12</v>
      </c>
      <c r="W26" s="247">
        <f>[2]Порт!F60</f>
        <v>228.79999999999998</v>
      </c>
      <c r="X26" s="247">
        <f>[2]Порт!F61</f>
        <v>217.79999999999998</v>
      </c>
      <c r="Y26" s="247">
        <f>[2]Порт!F62</f>
        <v>213.93</v>
      </c>
      <c r="Z26" s="247">
        <f>[2]Порт!F63</f>
        <v>192.01000000000002</v>
      </c>
      <c r="AA26" s="250">
        <f t="shared" si="0"/>
        <v>5739.9400000000014</v>
      </c>
    </row>
    <row r="27" spans="1:27" s="251" customFormat="1" ht="21.95" customHeight="1" thickBot="1" x14ac:dyDescent="0.35">
      <c r="A27" s="265"/>
      <c r="B27" s="266"/>
      <c r="C27" s="267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9"/>
      <c r="AA27" s="261"/>
    </row>
    <row r="28" spans="1:27" s="251" customFormat="1" ht="21.95" customHeight="1" thickBot="1" x14ac:dyDescent="0.35">
      <c r="A28" s="270" t="s">
        <v>43</v>
      </c>
      <c r="B28" s="271">
        <f t="shared" ref="B28:Z28" si="1">SUM(B8:B27)</f>
        <v>1299</v>
      </c>
      <c r="C28" s="272">
        <f>SUM(C8:C27)</f>
        <v>976.60000000000014</v>
      </c>
      <c r="D28" s="272">
        <f t="shared" si="1"/>
        <v>947.37999999999988</v>
      </c>
      <c r="E28" s="272">
        <f t="shared" si="1"/>
        <v>948.16000000000008</v>
      </c>
      <c r="F28" s="272">
        <f t="shared" si="1"/>
        <v>934.52</v>
      </c>
      <c r="G28" s="272">
        <f t="shared" si="1"/>
        <v>949.18999999999994</v>
      </c>
      <c r="H28" s="272">
        <f t="shared" si="1"/>
        <v>931.56000000000006</v>
      </c>
      <c r="I28" s="272">
        <f t="shared" si="1"/>
        <v>980.65000000000032</v>
      </c>
      <c r="J28" s="272">
        <f t="shared" si="1"/>
        <v>1468.1100000000001</v>
      </c>
      <c r="K28" s="272">
        <f t="shared" si="1"/>
        <v>1725.0799999999997</v>
      </c>
      <c r="L28" s="272">
        <f t="shared" si="1"/>
        <v>1877.4699999999998</v>
      </c>
      <c r="M28" s="272">
        <f t="shared" si="1"/>
        <v>1942.73</v>
      </c>
      <c r="N28" s="272">
        <f t="shared" si="1"/>
        <v>2059.3799999999997</v>
      </c>
      <c r="O28" s="272">
        <f t="shared" si="1"/>
        <v>2084.8199999999997</v>
      </c>
      <c r="P28" s="272">
        <f t="shared" si="1"/>
        <v>1858.9599999999996</v>
      </c>
      <c r="Q28" s="272">
        <f t="shared" si="1"/>
        <v>1814.95</v>
      </c>
      <c r="R28" s="272">
        <f t="shared" si="1"/>
        <v>1781.55</v>
      </c>
      <c r="S28" s="272">
        <f t="shared" si="1"/>
        <v>1725.7499999999998</v>
      </c>
      <c r="T28" s="272">
        <f t="shared" si="1"/>
        <v>1455.0300000000002</v>
      </c>
      <c r="U28" s="272">
        <f t="shared" si="1"/>
        <v>1343.4</v>
      </c>
      <c r="V28" s="272">
        <f t="shared" si="1"/>
        <v>1131.4499999999998</v>
      </c>
      <c r="W28" s="272">
        <f t="shared" si="1"/>
        <v>1176.02</v>
      </c>
      <c r="X28" s="272">
        <f t="shared" si="1"/>
        <v>1091.4100000000003</v>
      </c>
      <c r="Y28" s="272">
        <f t="shared" si="1"/>
        <v>1051.8800000000001</v>
      </c>
      <c r="Z28" s="273">
        <f t="shared" si="1"/>
        <v>967.71</v>
      </c>
      <c r="AA28" s="274">
        <f t="shared" si="0"/>
        <v>33223.760000000002</v>
      </c>
    </row>
    <row r="29" spans="1:27" s="251" customFormat="1" ht="21.95" customHeight="1" x14ac:dyDescent="0.25">
      <c r="A29" s="275"/>
      <c r="B29" s="276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8"/>
    </row>
    <row r="30" spans="1:27" s="251" customFormat="1" ht="21.95" customHeight="1" x14ac:dyDescent="0.3">
      <c r="A30" s="279" t="s">
        <v>68</v>
      </c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1"/>
    </row>
    <row r="31" spans="1:27" s="251" customFormat="1" ht="21.95" customHeight="1" thickBot="1" x14ac:dyDescent="0.3">
      <c r="A31" s="282"/>
      <c r="B31" s="276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8"/>
    </row>
    <row r="32" spans="1:27" s="251" customFormat="1" ht="21.95" customHeight="1" x14ac:dyDescent="0.3">
      <c r="A32" s="283" t="s">
        <v>25</v>
      </c>
      <c r="B32" s="237">
        <v>100</v>
      </c>
      <c r="C32" s="284">
        <f>[2]Одн.юг!AM8</f>
        <v>8.16</v>
      </c>
      <c r="D32" s="285">
        <f>[2]Одн.юг!AM9</f>
        <v>7.68</v>
      </c>
      <c r="E32" s="285">
        <f>[2]Одн.юг!AM10</f>
        <v>8.16</v>
      </c>
      <c r="F32" s="285">
        <f>[2]Одн.юг!AM11</f>
        <v>6.72</v>
      </c>
      <c r="G32" s="285">
        <f>[2]Одн.юг!AM12</f>
        <v>5.28</v>
      </c>
      <c r="H32" s="285">
        <f>[2]Одн.юг!AM13</f>
        <v>5.76</v>
      </c>
      <c r="I32" s="285">
        <f>[2]Одн.юг!AM14</f>
        <v>242.4</v>
      </c>
      <c r="J32" s="285">
        <f>[2]Одн.юг!AM15</f>
        <v>414.72</v>
      </c>
      <c r="K32" s="285">
        <f>[2]Одн.юг!AM16</f>
        <v>395.52</v>
      </c>
      <c r="L32" s="285">
        <f>[2]Одн.юг!AM17</f>
        <v>307.2</v>
      </c>
      <c r="M32" s="285">
        <f>[2]Одн.юг!AM18</f>
        <v>359.52</v>
      </c>
      <c r="N32" s="285">
        <f>[2]Одн.юг!AM19</f>
        <v>334.08</v>
      </c>
      <c r="O32" s="285">
        <f>[2]Одн.юг!AM20</f>
        <v>360.48</v>
      </c>
      <c r="P32" s="285">
        <f>[2]Одн.юг!AM21</f>
        <v>396.48</v>
      </c>
      <c r="Q32" s="285">
        <f>[2]Одн.юг!AM22</f>
        <v>439.68</v>
      </c>
      <c r="R32" s="285">
        <f>[2]Одн.юг!AM23</f>
        <v>346.56</v>
      </c>
      <c r="S32" s="285">
        <f>[2]Одн.юг!AM24</f>
        <v>347.04</v>
      </c>
      <c r="T32" s="285">
        <f>[2]Одн.юг!AM25</f>
        <v>389.28</v>
      </c>
      <c r="U32" s="285">
        <f>[2]Одн.юг!AM26</f>
        <v>308.64</v>
      </c>
      <c r="V32" s="286">
        <f>[2]Одн.юг!AM27</f>
        <v>34.56</v>
      </c>
      <c r="W32" s="285">
        <f>[2]Одн.юг!AM28</f>
        <v>5.76</v>
      </c>
      <c r="X32" s="285">
        <f>[2]Одн.юг!AM29</f>
        <v>5.28</v>
      </c>
      <c r="Y32" s="285">
        <f>[2]Одн.юг!AM30</f>
        <v>4.32</v>
      </c>
      <c r="Z32" s="286">
        <f>[2]Одн.юг!AM31</f>
        <v>3.84</v>
      </c>
      <c r="AA32" s="287">
        <f t="shared" si="0"/>
        <v>4737.1200000000008</v>
      </c>
    </row>
    <row r="33" spans="1:34" s="251" customFormat="1" ht="21.95" customHeight="1" x14ac:dyDescent="0.3">
      <c r="A33" s="246" t="s">
        <v>45</v>
      </c>
      <c r="B33" s="241">
        <v>100</v>
      </c>
      <c r="C33" s="247">
        <f>[2]Одн.юг!AJ8</f>
        <v>501.84000000000003</v>
      </c>
      <c r="D33" s="248">
        <f>[2]Одн.юг!AJ9</f>
        <v>505.8</v>
      </c>
      <c r="E33" s="248">
        <f>[2]Одн.юг!AJ10</f>
        <v>483.84</v>
      </c>
      <c r="F33" s="248">
        <f>[2]Одн.юг!AJ11</f>
        <v>481.56</v>
      </c>
      <c r="G33" s="248">
        <f>[2]Одн.юг!AJ12</f>
        <v>485.76</v>
      </c>
      <c r="H33" s="248">
        <f>[2]Одн.юг!AJ13</f>
        <v>449.04</v>
      </c>
      <c r="I33" s="248">
        <f>[2]Одн.юг!AJ14</f>
        <v>441.12</v>
      </c>
      <c r="J33" s="248">
        <f>[2]Одн.юг!AJ15</f>
        <v>438.24</v>
      </c>
      <c r="K33" s="248">
        <f>[2]Одн.юг!AJ16</f>
        <v>463.32</v>
      </c>
      <c r="L33" s="248">
        <f>[2]Одн.юг!AJ17</f>
        <v>496.44</v>
      </c>
      <c r="M33" s="248">
        <f>[2]Одн.юг!AJ18</f>
        <v>481.2</v>
      </c>
      <c r="N33" s="248">
        <f>[2]Одн.юг!AJ19</f>
        <v>435.84000000000003</v>
      </c>
      <c r="O33" s="248">
        <f>[2]Одн.юг!AJ20</f>
        <v>426</v>
      </c>
      <c r="P33" s="248">
        <f>[2]Одн.юг!AJ21</f>
        <v>439.2</v>
      </c>
      <c r="Q33" s="248">
        <f>[2]Одн.юг!AJ22</f>
        <v>404.16</v>
      </c>
      <c r="R33" s="248">
        <f>[2]Одн.юг!AJ23</f>
        <v>396.72</v>
      </c>
      <c r="S33" s="248">
        <f>[2]Одн.юг!AJ24</f>
        <v>361.92</v>
      </c>
      <c r="T33" s="248">
        <f>[2]Одн.юг!AJ25</f>
        <v>335.16</v>
      </c>
      <c r="U33" s="248">
        <f>[2]Одн.юг!AJ26</f>
        <v>320.04000000000002</v>
      </c>
      <c r="V33" s="249">
        <f>[2]Одн.юг!AJ27</f>
        <v>332.28000000000003</v>
      </c>
      <c r="W33" s="248">
        <f>[2]Одн.юг!AJ28</f>
        <v>334.56</v>
      </c>
      <c r="X33" s="248">
        <f>[2]Одн.юг!AJ29</f>
        <v>334.32</v>
      </c>
      <c r="Y33" s="248">
        <f>[2]Одн.юг!AJ30</f>
        <v>346.44</v>
      </c>
      <c r="Z33" s="249">
        <f>[2]Одн.юг!AJ31</f>
        <v>353.4</v>
      </c>
      <c r="AA33" s="250">
        <f t="shared" si="0"/>
        <v>10048.199999999999</v>
      </c>
    </row>
    <row r="34" spans="1:34" s="251" customFormat="1" ht="21.75" customHeight="1" x14ac:dyDescent="0.3">
      <c r="A34" s="246" t="s">
        <v>46</v>
      </c>
      <c r="B34" s="241">
        <v>80</v>
      </c>
      <c r="C34" s="247">
        <f>[2]Одн.юг!L42</f>
        <v>72.000000000000171</v>
      </c>
      <c r="D34" s="248">
        <f>[2]Одн.юг!L43</f>
        <v>77.999999999999829</v>
      </c>
      <c r="E34" s="248">
        <f>[2]Одн.юг!L44</f>
        <v>72.000000000000171</v>
      </c>
      <c r="F34" s="248">
        <f>[2]Одн.юг!L45</f>
        <v>77.999999999999829</v>
      </c>
      <c r="G34" s="248">
        <f>[2]Одн.юг!L46</f>
        <v>72.000000000000171</v>
      </c>
      <c r="H34" s="248">
        <f>[2]Одн.юг!L47</f>
        <v>65.999999999998806</v>
      </c>
      <c r="I34" s="248">
        <f>[2]Одн.юг!L48</f>
        <v>84.000000000001194</v>
      </c>
      <c r="J34" s="248">
        <f>[2]Одн.юг!L49</f>
        <v>65.999999999998806</v>
      </c>
      <c r="K34" s="248">
        <f>[2]Одн.юг!L50</f>
        <v>84.000000000001194</v>
      </c>
      <c r="L34" s="248">
        <f>[2]Одн.юг!L51</f>
        <v>119.99999999999915</v>
      </c>
      <c r="M34" s="248">
        <f>[2]Одн.юг!L52</f>
        <v>78.000000000000256</v>
      </c>
      <c r="N34" s="248">
        <f>[2]Одн.юг!L53</f>
        <v>107.9999999999994</v>
      </c>
      <c r="O34" s="248">
        <f>[2]Одн.юг!L54</f>
        <v>83.999999999999915</v>
      </c>
      <c r="P34" s="248">
        <f>[2]Одн.юг!L55</f>
        <v>96.000000000001364</v>
      </c>
      <c r="Q34" s="248">
        <f>[2]Одн.юг!L56</f>
        <v>83.999999999998636</v>
      </c>
      <c r="R34" s="248">
        <f>[2]Одн.юг!L57</f>
        <v>72.00000000000145</v>
      </c>
      <c r="S34" s="248">
        <f>[2]Одн.юг!L58</f>
        <v>41.999999999998465</v>
      </c>
      <c r="T34" s="248">
        <f>[2]Одн.юг!L59</f>
        <v>54.000000000001194</v>
      </c>
      <c r="U34" s="248">
        <f>[2]Одн.юг!L60</f>
        <v>53.999999999999915</v>
      </c>
      <c r="V34" s="249">
        <f>[2]Одн.юг!L61</f>
        <v>53.999999999999488</v>
      </c>
      <c r="W34" s="248">
        <f>[2]Одн.юг!L62</f>
        <v>36.000000000000512</v>
      </c>
      <c r="X34" s="248">
        <f>[2]Одн.юг!L63</f>
        <v>36.000000000000085</v>
      </c>
      <c r="Y34" s="248">
        <f>[2]Одн.юг!L64</f>
        <v>41.999999999999744</v>
      </c>
      <c r="Z34" s="249">
        <f>[2]Одн.юг!L65</f>
        <v>36.000000000000512</v>
      </c>
      <c r="AA34" s="250">
        <f t="shared" si="0"/>
        <v>1668</v>
      </c>
    </row>
    <row r="35" spans="1:34" s="251" customFormat="1" ht="21.95" customHeight="1" x14ac:dyDescent="0.3">
      <c r="A35" s="246" t="s">
        <v>47</v>
      </c>
      <c r="B35" s="241">
        <v>60</v>
      </c>
      <c r="C35" s="247">
        <f>[2]Одн.юг!T42</f>
        <v>53.339999999999996</v>
      </c>
      <c r="D35" s="248">
        <f>[2]Одн.юг!T43</f>
        <v>56.79</v>
      </c>
      <c r="E35" s="248">
        <f>[2]Одн.юг!T44</f>
        <v>56.22</v>
      </c>
      <c r="F35" s="248">
        <f>[2]Одн.юг!T45</f>
        <v>54.78</v>
      </c>
      <c r="G35" s="248">
        <f>[2]Одн.юг!T46</f>
        <v>59.1</v>
      </c>
      <c r="H35" s="248">
        <f>[2]Одн.юг!T47</f>
        <v>74.34</v>
      </c>
      <c r="I35" s="248">
        <f>[2]Одн.юг!T48</f>
        <v>60.059999999999995</v>
      </c>
      <c r="J35" s="248">
        <f>[2]Одн.юг!T49</f>
        <v>59.94</v>
      </c>
      <c r="K35" s="248">
        <f>[2]Одн.юг!T50</f>
        <v>98.22</v>
      </c>
      <c r="L35" s="248">
        <f>[2]Одн.юг!T51</f>
        <v>107.58000000000001</v>
      </c>
      <c r="M35" s="248">
        <f>[2]Одн.юг!T52</f>
        <v>122.22</v>
      </c>
      <c r="N35" s="248">
        <f>[2]Одн.юг!T53</f>
        <v>124.29</v>
      </c>
      <c r="O35" s="248">
        <f>[2]Одн.юг!T54</f>
        <v>118.38000000000001</v>
      </c>
      <c r="P35" s="248">
        <f>[2]Одн.юг!T55</f>
        <v>112.14</v>
      </c>
      <c r="Q35" s="248">
        <f>[2]Одн.юг!T56</f>
        <v>105.33</v>
      </c>
      <c r="R35" s="248">
        <f>[2]Одн.юг!T57</f>
        <v>124.38000000000001</v>
      </c>
      <c r="S35" s="248">
        <f>[2]Одн.юг!T58</f>
        <v>116.7</v>
      </c>
      <c r="T35" s="248">
        <f>[2]Одн.юг!T59</f>
        <v>100.5</v>
      </c>
      <c r="U35" s="248">
        <f>[2]Одн.юг!T60</f>
        <v>77.490000000000009</v>
      </c>
      <c r="V35" s="249">
        <f>[2]Одн.юг!T61</f>
        <v>67.260000000000005</v>
      </c>
      <c r="W35" s="248">
        <f>[2]Одн.юг!T62</f>
        <v>62.46</v>
      </c>
      <c r="X35" s="248">
        <f>[2]Одн.юг!T63</f>
        <v>62.699999999999996</v>
      </c>
      <c r="Y35" s="248">
        <f>[2]Одн.юг!T64</f>
        <v>59.94</v>
      </c>
      <c r="Z35" s="249">
        <f>[2]Одн.юг!T65</f>
        <v>55.26</v>
      </c>
      <c r="AA35" s="250">
        <f t="shared" si="0"/>
        <v>1989.4200000000005</v>
      </c>
    </row>
    <row r="36" spans="1:34" s="251" customFormat="1" ht="21.95" customHeight="1" x14ac:dyDescent="0.3">
      <c r="A36" s="246" t="s">
        <v>48</v>
      </c>
      <c r="B36" s="241">
        <v>100</v>
      </c>
      <c r="C36" s="247">
        <f>[2]Одн.юг!Q8</f>
        <v>198</v>
      </c>
      <c r="D36" s="248">
        <f>[2]Одн.юг!Q9</f>
        <v>155.52000000000001</v>
      </c>
      <c r="E36" s="248">
        <f>[2]Одн.юг!Q10</f>
        <v>144.96</v>
      </c>
      <c r="F36" s="248">
        <f>[2]Одн.юг!Q11</f>
        <v>152.4</v>
      </c>
      <c r="G36" s="248">
        <f>[2]Одн.юг!Q12</f>
        <v>155.28</v>
      </c>
      <c r="H36" s="248">
        <f>[2]Одн.юг!Q13</f>
        <v>160.08000000000001</v>
      </c>
      <c r="I36" s="248">
        <f>[2]Одн.юг!Q14</f>
        <v>162</v>
      </c>
      <c r="J36" s="248">
        <f>[2]Одн.юг!Q15</f>
        <v>315.60000000000002</v>
      </c>
      <c r="K36" s="248">
        <f>[2]Одн.юг!Q16</f>
        <v>439.68</v>
      </c>
      <c r="L36" s="248">
        <f>[2]Одн.юг!Q17</f>
        <v>478.56</v>
      </c>
      <c r="M36" s="248">
        <f>[2]Одн.юг!Q18</f>
        <v>471.36</v>
      </c>
      <c r="N36" s="248">
        <f>[2]Одн.юг!Q19</f>
        <v>432.72</v>
      </c>
      <c r="O36" s="248">
        <f>[2]Одн.юг!Q20</f>
        <v>514.32000000000005</v>
      </c>
      <c r="P36" s="248">
        <f>[2]Одн.юг!Q21</f>
        <v>524.16</v>
      </c>
      <c r="Q36" s="248">
        <f>[2]Одн.юг!Q22</f>
        <v>375.6</v>
      </c>
      <c r="R36" s="248">
        <f>[2]Одн.юг!Q23</f>
        <v>373.68</v>
      </c>
      <c r="S36" s="248">
        <f>[2]Одн.юг!Q24</f>
        <v>337.68</v>
      </c>
      <c r="T36" s="248">
        <f>[2]Одн.юг!Q25</f>
        <v>324.95999999999998</v>
      </c>
      <c r="U36" s="248">
        <f>[2]Одн.юг!Q26</f>
        <v>316.8</v>
      </c>
      <c r="V36" s="249">
        <f>[2]Одн.юг!Q27</f>
        <v>307.92</v>
      </c>
      <c r="W36" s="248">
        <f>[2]Одн.юг!Q28</f>
        <v>295.44</v>
      </c>
      <c r="X36" s="248">
        <f>[2]Одн.юг!Q29</f>
        <v>289.2</v>
      </c>
      <c r="Y36" s="248">
        <f>[2]Одн.юг!Q30</f>
        <v>298.08</v>
      </c>
      <c r="Z36" s="249">
        <f>[2]Одн.юг!Q31</f>
        <v>266.64</v>
      </c>
      <c r="AA36" s="250">
        <f t="shared" si="0"/>
        <v>7490.6400000000021</v>
      </c>
    </row>
    <row r="37" spans="1:34" s="251" customFormat="1" ht="21.95" customHeight="1" x14ac:dyDescent="0.3">
      <c r="A37" s="246" t="s">
        <v>49</v>
      </c>
      <c r="B37" s="241">
        <v>100</v>
      </c>
      <c r="C37" s="247">
        <f>[2]Одн.юг!C8</f>
        <v>59.999999999999432</v>
      </c>
      <c r="D37" s="248">
        <f>[2]Одн.юг!C9</f>
        <v>59.999999999999432</v>
      </c>
      <c r="E37" s="248">
        <f>[2]Одн.юг!C10</f>
        <v>40.000000000000568</v>
      </c>
      <c r="F37" s="248">
        <f>[2]Одн.юг!C11</f>
        <v>40.000000000000568</v>
      </c>
      <c r="G37" s="248">
        <f>[2]Одн.юг!C12</f>
        <v>39.999999999997726</v>
      </c>
      <c r="H37" s="248">
        <f>[2]Одн.юг!C13</f>
        <v>40.000000000000568</v>
      </c>
      <c r="I37" s="248">
        <f>[2]Одн.юг!C14</f>
        <v>80.000000000001137</v>
      </c>
      <c r="J37" s="248">
        <f>[2]Одн.юг!C15</f>
        <v>40.000000000000568</v>
      </c>
      <c r="K37" s="248">
        <f>[2]Одн.юг!C16</f>
        <v>100</v>
      </c>
      <c r="L37" s="248">
        <f>[2]Одн.юг!C17</f>
        <v>100</v>
      </c>
      <c r="M37" s="248">
        <f>[2]Одн.юг!C18</f>
        <v>79.999999999998295</v>
      </c>
      <c r="N37" s="248">
        <f>[2]Одн.юг!C19</f>
        <v>80.000000000001137</v>
      </c>
      <c r="O37" s="248">
        <f>[2]Одн.юг!C20</f>
        <v>79.999999999998295</v>
      </c>
      <c r="P37" s="248">
        <f>[2]Одн.юг!C21</f>
        <v>120.00000000000171</v>
      </c>
      <c r="Q37" s="248">
        <f>[2]Одн.юг!C22</f>
        <v>40.000000000000568</v>
      </c>
      <c r="R37" s="248">
        <f>[2]Одн.юг!C23</f>
        <v>39.999999999997726</v>
      </c>
      <c r="S37" s="248">
        <f>[2]Одн.юг!C24</f>
        <v>60.000000000002274</v>
      </c>
      <c r="T37" s="248">
        <f>[2]Одн.юг!C25</f>
        <v>59.999999999999432</v>
      </c>
      <c r="U37" s="248">
        <f>[2]Одн.юг!C26</f>
        <v>119.99999999999886</v>
      </c>
      <c r="V37" s="249">
        <f>[2]Одн.юг!C27</f>
        <v>80.000000000001137</v>
      </c>
      <c r="W37" s="248">
        <f>[2]Одн.юг!C28</f>
        <v>79.999999999998295</v>
      </c>
      <c r="X37" s="248">
        <f>[2]Одн.юг!C29</f>
        <v>80.000000000001137</v>
      </c>
      <c r="Y37" s="248">
        <f>[2]Одн.юг!C30</f>
        <v>80.000000000001137</v>
      </c>
      <c r="Z37" s="249">
        <f>[2]Одн.юг!C31</f>
        <v>79.999999999998295</v>
      </c>
      <c r="AA37" s="250">
        <f t="shared" si="0"/>
        <v>1679.9999999999982</v>
      </c>
    </row>
    <row r="38" spans="1:34" s="251" customFormat="1" ht="21.95" customHeight="1" x14ac:dyDescent="0.3">
      <c r="A38" s="246" t="s">
        <v>50</v>
      </c>
      <c r="B38" s="241">
        <v>30</v>
      </c>
      <c r="C38" s="247">
        <f>[2]Одн.юг!Z8</f>
        <v>10</v>
      </c>
      <c r="D38" s="248">
        <f>[2]Одн.юг!Z9</f>
        <v>8</v>
      </c>
      <c r="E38" s="248">
        <f>[2]Одн.юг!Z10</f>
        <v>10</v>
      </c>
      <c r="F38" s="248">
        <f>[2]Одн.юг!Z11</f>
        <v>10</v>
      </c>
      <c r="G38" s="248">
        <f>[2]Одн.юг!Z12</f>
        <v>10</v>
      </c>
      <c r="H38" s="248">
        <f>[2]Одн.юг!Z13</f>
        <v>10</v>
      </c>
      <c r="I38" s="248">
        <f>[2]Одн.юг!Z14</f>
        <v>12</v>
      </c>
      <c r="J38" s="248">
        <f>[2]Одн.юг!Z15</f>
        <v>16</v>
      </c>
      <c r="K38" s="248">
        <f>[2]Одн.юг!Z16</f>
        <v>12</v>
      </c>
      <c r="L38" s="248">
        <f>[2]Одн.юг!Z17</f>
        <v>14</v>
      </c>
      <c r="M38" s="248">
        <f>[2]Одн.юг!Z18</f>
        <v>16</v>
      </c>
      <c r="N38" s="248">
        <f>[2]Одн.юг!Z19</f>
        <v>12</v>
      </c>
      <c r="O38" s="248">
        <f>[2]Одн.юг!Z20</f>
        <v>12</v>
      </c>
      <c r="P38" s="248">
        <f>[2]Одн.юг!Z21</f>
        <v>16</v>
      </c>
      <c r="Q38" s="248">
        <f>[2]Одн.юг!Z22</f>
        <v>14</v>
      </c>
      <c r="R38" s="248">
        <f>[2]Одн.юг!Z23</f>
        <v>12</v>
      </c>
      <c r="S38" s="248">
        <f>[2]Одн.юг!Z24</f>
        <v>12</v>
      </c>
      <c r="T38" s="248">
        <f>[2]Одн.юг!Z25</f>
        <v>12</v>
      </c>
      <c r="U38" s="248">
        <f>[2]Одн.юг!Z26</f>
        <v>12</v>
      </c>
      <c r="V38" s="249">
        <f>[2]Одн.юг!Z27</f>
        <v>8</v>
      </c>
      <c r="W38" s="248">
        <f>[2]Одн.юг!Z28</f>
        <v>8</v>
      </c>
      <c r="X38" s="248">
        <f>[2]Одн.юг!Z29</f>
        <v>10</v>
      </c>
      <c r="Y38" s="248">
        <f>[2]Одн.юг!Z30</f>
        <v>8</v>
      </c>
      <c r="Z38" s="249">
        <f>[2]Одн.юг!Z31</f>
        <v>10</v>
      </c>
      <c r="AA38" s="250">
        <f>SUM(C38:Z38)</f>
        <v>274</v>
      </c>
    </row>
    <row r="39" spans="1:34" s="251" customFormat="1" ht="21.95" customHeight="1" x14ac:dyDescent="0.3">
      <c r="A39" s="246" t="s">
        <v>51</v>
      </c>
      <c r="B39" s="253">
        <v>25</v>
      </c>
      <c r="C39" s="247">
        <f>[2]Одн.юг!AS42</f>
        <v>19.200000000000301</v>
      </c>
      <c r="D39" s="248">
        <f>[2]Одн.юг!AS43</f>
        <v>24.800000000000217</v>
      </c>
      <c r="E39" s="248">
        <f>[2]Одн.юг!AS44</f>
        <v>18.79999999999999</v>
      </c>
      <c r="F39" s="248">
        <f>[2]Одн.юг!AS45</f>
        <v>15.799999999999628</v>
      </c>
      <c r="G39" s="248">
        <f>[2]Одн.юг!AS46</f>
        <v>9.8000000000005372</v>
      </c>
      <c r="H39" s="248">
        <f>[2]Одн.юг!AS47</f>
        <v>28.799999999999315</v>
      </c>
      <c r="I39" s="248">
        <f>[2]Одн.юг!AS48</f>
        <v>42.000000000000099</v>
      </c>
      <c r="J39" s="248">
        <f>[2]Одн.юг!AS49</f>
        <v>58.000000000000398</v>
      </c>
      <c r="K39" s="248">
        <f>[2]Одн.юг!AS50</f>
        <v>58.000000000000185</v>
      </c>
      <c r="L39" s="248">
        <f>[2]Одн.юг!AS51</f>
        <v>53.999999999999631</v>
      </c>
      <c r="M39" s="248">
        <f>[2]Одн.юг!AS52</f>
        <v>59.999999999999929</v>
      </c>
      <c r="N39" s="248">
        <f>[2]Одн.юг!AS53</f>
        <v>59.999999999999929</v>
      </c>
      <c r="O39" s="248">
        <f>[2]Одн.юг!AS54</f>
        <v>43.999999999999986</v>
      </c>
      <c r="P39" s="248">
        <f>[2]Одн.юг!AS55</f>
        <v>66.000000000000014</v>
      </c>
      <c r="Q39" s="248">
        <f>[2]Одн.юг!AS56</f>
        <v>50.000000000000071</v>
      </c>
      <c r="R39" s="248">
        <f>[2]Одн.юг!AS57</f>
        <v>56.000000000000156</v>
      </c>
      <c r="S39" s="248">
        <f>[2]Одн.юг!AS58</f>
        <v>47.999999999999758</v>
      </c>
      <c r="T39" s="248">
        <f>[2]Одн.юг!AS59</f>
        <v>41.999999999999886</v>
      </c>
      <c r="U39" s="248">
        <f>[2]Одн.юг!AS60</f>
        <v>32.000000000000455</v>
      </c>
      <c r="V39" s="249">
        <f>[2]Одн.юг!AS61</f>
        <v>35.999999999999588</v>
      </c>
      <c r="W39" s="248">
        <f>[2]Одн.юг!AS62</f>
        <v>32.000000000000455</v>
      </c>
      <c r="X39" s="248">
        <f>[2]Одн.юг!AS63</f>
        <v>31.999999999999815</v>
      </c>
      <c r="Y39" s="248">
        <f>[2]Одн.юг!AS64</f>
        <v>26.19999999999969</v>
      </c>
      <c r="Z39" s="249">
        <f>[2]Одн.юг!AS65</f>
        <v>22.600000000000549</v>
      </c>
      <c r="AA39" s="250">
        <f>SUM(C39:Z39)</f>
        <v>936.00000000000057</v>
      </c>
    </row>
    <row r="40" spans="1:34" s="251" customFormat="1" ht="21.95" customHeight="1" x14ac:dyDescent="0.3">
      <c r="A40" s="246" t="s">
        <v>52</v>
      </c>
      <c r="B40" s="288">
        <v>6</v>
      </c>
      <c r="C40" s="247">
        <f>[2]Одн.юг!$AK42</f>
        <v>3.12</v>
      </c>
      <c r="D40" s="248">
        <f>[2]Одн.юг!$AK43</f>
        <v>3.12</v>
      </c>
      <c r="E40" s="248">
        <f>[2]Одн.юг!$AK44</f>
        <v>3.12</v>
      </c>
      <c r="F40" s="248">
        <f>[2]Одн.юг!$AK45</f>
        <v>2.88</v>
      </c>
      <c r="G40" s="248">
        <f>[2]Одн.юг!$AK46</f>
        <v>3.36</v>
      </c>
      <c r="H40" s="248">
        <f>[2]Одн.юг!$AK47</f>
        <v>3.12</v>
      </c>
      <c r="I40" s="248">
        <f>[2]Одн.юг!$AK48</f>
        <v>2.88</v>
      </c>
      <c r="J40" s="248">
        <f>[2]Одн.юг!$AK49</f>
        <v>3.12</v>
      </c>
      <c r="K40" s="248">
        <f>[2]Одн.юг!$AK50</f>
        <v>2.88</v>
      </c>
      <c r="L40" s="248">
        <f>[2]Одн.юг!$AK51</f>
        <v>2.88</v>
      </c>
      <c r="M40" s="248">
        <f>[2]Одн.юг!$AK52</f>
        <v>2.88</v>
      </c>
      <c r="N40" s="248">
        <f>[2]Одн.юг!$AK53</f>
        <v>2.88</v>
      </c>
      <c r="O40" s="248">
        <f>[2]Одн.юг!$AK54</f>
        <v>2.88</v>
      </c>
      <c r="P40" s="248">
        <f>[2]Одн.юг!$AK55</f>
        <v>2.88</v>
      </c>
      <c r="Q40" s="248">
        <f>[2]Одн.юг!$AK56</f>
        <v>2.64</v>
      </c>
      <c r="R40" s="248">
        <f>[2]Одн.юг!$AK57</f>
        <v>2.88</v>
      </c>
      <c r="S40" s="248">
        <f>[2]Одн.юг!$AK58</f>
        <v>2.88</v>
      </c>
      <c r="T40" s="248">
        <f>[2]Одн.юг!$AK59</f>
        <v>2.88</v>
      </c>
      <c r="U40" s="248">
        <f>[2]Одн.юг!$AK60</f>
        <v>2.88</v>
      </c>
      <c r="V40" s="248">
        <f>[2]Одн.юг!$AK61</f>
        <v>2.88</v>
      </c>
      <c r="W40" s="248">
        <f>[2]Одн.юг!$AK62</f>
        <v>2.88</v>
      </c>
      <c r="X40" s="248">
        <f>[2]Одн.юг!$AK63</f>
        <v>2.88</v>
      </c>
      <c r="Y40" s="248">
        <f>[2]Одн.юг!$AK64</f>
        <v>3.12</v>
      </c>
      <c r="Z40" s="249">
        <f>[2]Одн.юг!$AK65</f>
        <v>2.88</v>
      </c>
      <c r="AA40" s="250">
        <f>SUM(C40:Z40)</f>
        <v>70.800000000000026</v>
      </c>
    </row>
    <row r="41" spans="1:34" s="251" customFormat="1" ht="21.95" customHeight="1" x14ac:dyDescent="0.3">
      <c r="A41" s="246"/>
      <c r="B41" s="241"/>
      <c r="C41" s="247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9"/>
      <c r="W41" s="248"/>
      <c r="X41" s="248"/>
      <c r="Y41" s="248"/>
      <c r="Z41" s="249"/>
      <c r="AA41" s="250"/>
    </row>
    <row r="42" spans="1:34" s="251" customFormat="1" ht="21.95" customHeight="1" x14ac:dyDescent="0.3">
      <c r="A42" s="246" t="s">
        <v>69</v>
      </c>
      <c r="B42" s="289">
        <v>100</v>
      </c>
      <c r="C42" s="290">
        <f>[2]Порт!M40</f>
        <v>392.08000000000004</v>
      </c>
      <c r="D42" s="290">
        <f>[2]Порт!M41</f>
        <v>397.69000000000005</v>
      </c>
      <c r="E42" s="290">
        <f>[2]Порт!M42</f>
        <v>371.75000000000006</v>
      </c>
      <c r="F42" s="290">
        <f>[2]Порт!M43</f>
        <v>360.79999999999995</v>
      </c>
      <c r="G42" s="290">
        <f>[2]Порт!M44</f>
        <v>367.03</v>
      </c>
      <c r="H42" s="290">
        <f>[2]Порт!M45</f>
        <v>358.74000000000007</v>
      </c>
      <c r="I42" s="290">
        <f>[2]Порт!M46</f>
        <v>356.81</v>
      </c>
      <c r="J42" s="290">
        <f>[2]Порт!M47</f>
        <v>362.68</v>
      </c>
      <c r="K42" s="290">
        <f>[2]Порт!M48</f>
        <v>397.96</v>
      </c>
      <c r="L42" s="290">
        <f>[2]Порт!M49</f>
        <v>410.29999999999995</v>
      </c>
      <c r="M42" s="290">
        <f>[2]Порт!M50</f>
        <v>408.16999999999996</v>
      </c>
      <c r="N42" s="290">
        <f>[2]Порт!M51</f>
        <v>417.96999999999997</v>
      </c>
      <c r="O42" s="290">
        <f>[2]Порт!M52</f>
        <v>409.65</v>
      </c>
      <c r="P42" s="290">
        <f>[2]Порт!M53</f>
        <v>408.04000000000008</v>
      </c>
      <c r="Q42" s="290">
        <f>[2]Порт!M54</f>
        <v>403.15999999999997</v>
      </c>
      <c r="R42" s="290">
        <f>[2]Порт!M55</f>
        <v>385.87</v>
      </c>
      <c r="S42" s="290">
        <f>[2]Порт!M56</f>
        <v>383.51</v>
      </c>
      <c r="T42" s="290">
        <f>[2]Порт!M57</f>
        <v>369.98</v>
      </c>
      <c r="U42" s="290">
        <f>[2]Порт!M58</f>
        <v>361.61</v>
      </c>
      <c r="V42" s="290">
        <f>[2]Порт!M59</f>
        <v>347.41999999999996</v>
      </c>
      <c r="W42" s="290">
        <f>[2]Порт!M60</f>
        <v>348.28000000000003</v>
      </c>
      <c r="X42" s="290">
        <f>[2]Порт!M61</f>
        <v>341.91</v>
      </c>
      <c r="Y42" s="290">
        <f>[2]Порт!M62</f>
        <v>339.43000000000006</v>
      </c>
      <c r="Z42" s="291">
        <f>[2]Порт!M63</f>
        <v>356.62000000000006</v>
      </c>
      <c r="AA42" s="250">
        <f t="shared" si="0"/>
        <v>9057.4600000000009</v>
      </c>
    </row>
    <row r="43" spans="1:34" ht="21.95" customHeight="1" x14ac:dyDescent="0.25">
      <c r="A43" s="289"/>
      <c r="B43" s="292"/>
      <c r="C43" s="293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U43" s="294"/>
      <c r="V43" s="295"/>
      <c r="W43" s="294"/>
      <c r="X43" s="294"/>
      <c r="Y43" s="294"/>
      <c r="Z43" s="295"/>
      <c r="AA43" s="296"/>
    </row>
    <row r="44" spans="1:34" ht="18.75" thickBot="1" x14ac:dyDescent="0.3">
      <c r="A44" s="297"/>
      <c r="B44" s="298"/>
      <c r="C44" s="299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1"/>
      <c r="W44" s="302"/>
      <c r="X44" s="302"/>
      <c r="Y44" s="302"/>
      <c r="Z44" s="303"/>
      <c r="AA44" s="304"/>
    </row>
    <row r="45" spans="1:34" ht="21" thickBot="1" x14ac:dyDescent="0.35">
      <c r="A45" s="305" t="s">
        <v>53</v>
      </c>
      <c r="B45" s="306">
        <f>SUM(B32:B44)</f>
        <v>701</v>
      </c>
      <c r="C45" s="307">
        <f>SUM(C32:C44)</f>
        <v>1317.74</v>
      </c>
      <c r="D45" s="308">
        <f t="shared" ref="D45:Z45" si="2">SUM(D32:D44)</f>
        <v>1297.3999999999994</v>
      </c>
      <c r="E45" s="308">
        <f t="shared" si="2"/>
        <v>1208.8500000000008</v>
      </c>
      <c r="F45" s="308">
        <f t="shared" si="2"/>
        <v>1202.94</v>
      </c>
      <c r="G45" s="308">
        <f t="shared" si="2"/>
        <v>1207.6099999999983</v>
      </c>
      <c r="H45" s="308">
        <f t="shared" si="2"/>
        <v>1195.8799999999987</v>
      </c>
      <c r="I45" s="308">
        <f t="shared" si="2"/>
        <v>1483.2700000000023</v>
      </c>
      <c r="J45" s="308">
        <f t="shared" si="2"/>
        <v>1774.3</v>
      </c>
      <c r="K45" s="308">
        <f t="shared" si="2"/>
        <v>2051.5800000000013</v>
      </c>
      <c r="L45" s="308">
        <f t="shared" si="2"/>
        <v>2090.9599999999987</v>
      </c>
      <c r="M45" s="308">
        <f t="shared" si="2"/>
        <v>2079.3499999999985</v>
      </c>
      <c r="N45" s="308">
        <f t="shared" si="2"/>
        <v>2007.7800000000007</v>
      </c>
      <c r="O45" s="308">
        <f t="shared" si="2"/>
        <v>2051.7099999999982</v>
      </c>
      <c r="P45" s="308">
        <f t="shared" si="2"/>
        <v>2180.9000000000033</v>
      </c>
      <c r="Q45" s="308">
        <f t="shared" si="2"/>
        <v>1918.5699999999993</v>
      </c>
      <c r="R45" s="308">
        <f t="shared" si="2"/>
        <v>1810.0899999999997</v>
      </c>
      <c r="S45" s="308">
        <f t="shared" si="2"/>
        <v>1711.7300000000007</v>
      </c>
      <c r="T45" s="308">
        <f t="shared" si="2"/>
        <v>1690.7600000000007</v>
      </c>
      <c r="U45" s="308">
        <f t="shared" si="2"/>
        <v>1605.4599999999996</v>
      </c>
      <c r="V45" s="308">
        <f t="shared" si="2"/>
        <v>1270.3200000000002</v>
      </c>
      <c r="W45" s="309">
        <f t="shared" si="2"/>
        <v>1205.3799999999992</v>
      </c>
      <c r="X45" s="309">
        <f t="shared" si="2"/>
        <v>1194.2900000000009</v>
      </c>
      <c r="Y45" s="309">
        <f t="shared" si="2"/>
        <v>1207.5300000000007</v>
      </c>
      <c r="Z45" s="310">
        <f t="shared" si="2"/>
        <v>1187.2399999999993</v>
      </c>
      <c r="AA45" s="311">
        <f>SUM(C45:Z45)</f>
        <v>37951.639999999992</v>
      </c>
    </row>
    <row r="46" spans="1:34" x14ac:dyDescent="0.2"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312"/>
      <c r="AB46" s="152"/>
      <c r="AC46" s="152"/>
      <c r="AD46" s="152"/>
      <c r="AE46" s="152"/>
      <c r="AF46" s="152"/>
      <c r="AG46" s="152"/>
      <c r="AH46" s="152"/>
    </row>
    <row r="47" spans="1:34" ht="43.5" customHeight="1" x14ac:dyDescent="0.4">
      <c r="A47" s="208"/>
      <c r="B47" s="208" t="s">
        <v>70</v>
      </c>
      <c r="C47" s="209"/>
      <c r="D47" s="209"/>
      <c r="E47" s="209"/>
      <c r="F47" s="209"/>
      <c r="G47" s="209"/>
      <c r="H47" s="210"/>
      <c r="I47" s="210"/>
      <c r="J47" s="210"/>
      <c r="K47" s="210"/>
      <c r="L47" s="210"/>
      <c r="M47" s="209"/>
      <c r="N47" s="209"/>
      <c r="O47" s="209"/>
      <c r="P47" s="209"/>
      <c r="Q47" s="209"/>
      <c r="R47" s="152"/>
      <c r="S47" s="152"/>
      <c r="T47" s="152"/>
      <c r="U47" s="152"/>
      <c r="V47" s="152"/>
      <c r="W47" s="152"/>
      <c r="X47" s="152"/>
      <c r="Y47" s="152"/>
      <c r="Z47" s="152"/>
      <c r="AA47" s="312"/>
      <c r="AB47" s="152"/>
      <c r="AC47" s="152"/>
      <c r="AD47" s="152"/>
      <c r="AE47" s="152"/>
      <c r="AF47" s="152"/>
      <c r="AG47" s="152"/>
      <c r="AH47" s="152"/>
    </row>
    <row r="48" spans="1:34" ht="18" x14ac:dyDescent="0.25">
      <c r="A48" s="211"/>
      <c r="B48" s="211"/>
      <c r="C48" s="154"/>
      <c r="D48" s="154"/>
      <c r="E48" s="154"/>
      <c r="F48" s="154"/>
      <c r="G48" s="154"/>
      <c r="H48" s="212"/>
      <c r="I48" s="212"/>
      <c r="J48" s="212"/>
      <c r="K48" s="212"/>
      <c r="L48" s="212"/>
      <c r="M48" s="154"/>
      <c r="N48" s="154"/>
      <c r="O48" s="154"/>
      <c r="P48" s="154"/>
      <c r="Q48" s="154"/>
      <c r="R48" s="152"/>
      <c r="S48" s="152"/>
      <c r="T48" s="152"/>
      <c r="U48" s="152"/>
      <c r="V48" s="152"/>
      <c r="W48" s="152"/>
      <c r="X48" s="152"/>
      <c r="Y48" s="152"/>
      <c r="Z48" s="152"/>
      <c r="AA48" s="312"/>
      <c r="AB48" s="152"/>
      <c r="AC48" s="152"/>
      <c r="AD48" s="152"/>
      <c r="AE48" s="152"/>
      <c r="AF48" s="152"/>
      <c r="AG48" s="152"/>
      <c r="AH48" s="152"/>
    </row>
    <row r="49" spans="1:34" ht="27" x14ac:dyDescent="0.35">
      <c r="A49" s="313"/>
      <c r="B49" s="314" t="s">
        <v>54</v>
      </c>
      <c r="C49" s="314"/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217"/>
      <c r="V49" s="217"/>
      <c r="W49" s="217"/>
      <c r="X49" s="217"/>
      <c r="Y49" s="152"/>
      <c r="Z49" s="152"/>
      <c r="AA49" s="312"/>
      <c r="AB49" s="152"/>
      <c r="AC49" s="152"/>
      <c r="AD49" s="152"/>
      <c r="AE49" s="152"/>
      <c r="AF49" s="152"/>
      <c r="AG49" s="152"/>
      <c r="AH49" s="152"/>
    </row>
    <row r="50" spans="1:34" ht="18" x14ac:dyDescent="0.25">
      <c r="A50" s="211"/>
      <c r="B50" s="211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2"/>
      <c r="S50" s="152"/>
      <c r="T50" s="152"/>
      <c r="U50" s="152"/>
      <c r="V50" s="152"/>
      <c r="W50" s="152"/>
      <c r="X50" s="152"/>
      <c r="Y50" s="152"/>
      <c r="Z50" s="152"/>
      <c r="AA50" s="312"/>
      <c r="AB50" s="152"/>
      <c r="AC50" s="152"/>
      <c r="AD50" s="152"/>
      <c r="AE50" s="152"/>
      <c r="AF50" s="152"/>
      <c r="AG50" s="152"/>
      <c r="AH50" s="152"/>
    </row>
    <row r="51" spans="1:34" ht="18" x14ac:dyDescent="0.25">
      <c r="A51" s="218"/>
      <c r="B51" s="220" t="s">
        <v>71</v>
      </c>
      <c r="C51" s="154"/>
      <c r="D51" s="154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154"/>
      <c r="R51" s="152"/>
      <c r="S51" s="152"/>
      <c r="T51" s="152"/>
      <c r="U51" s="152"/>
      <c r="V51" s="152"/>
      <c r="W51" s="152"/>
      <c r="X51" s="152"/>
      <c r="Y51" s="152"/>
      <c r="Z51" s="152"/>
      <c r="AA51" s="312"/>
      <c r="AB51" s="152"/>
      <c r="AC51" s="152"/>
      <c r="AD51" s="152"/>
      <c r="AE51" s="152"/>
      <c r="AF51" s="152"/>
      <c r="AG51" s="152"/>
      <c r="AH51" s="152"/>
    </row>
    <row r="52" spans="1:34" ht="15" x14ac:dyDescent="0.2">
      <c r="A52" s="220"/>
      <c r="B52" s="220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2"/>
      <c r="S52" s="152"/>
      <c r="T52" s="152"/>
      <c r="U52" s="152"/>
      <c r="V52" s="152"/>
      <c r="W52" s="152"/>
      <c r="X52" s="152"/>
      <c r="Y52" s="152"/>
      <c r="Z52" s="152"/>
      <c r="AA52" s="312"/>
      <c r="AB52" s="152"/>
      <c r="AC52" s="152"/>
      <c r="AD52" s="152"/>
      <c r="AE52" s="152"/>
      <c r="AF52" s="152"/>
      <c r="AG52" s="152"/>
      <c r="AH52" s="152"/>
    </row>
    <row r="53" spans="1:34" ht="18" x14ac:dyDescent="0.25">
      <c r="A53" s="211"/>
      <c r="B53" s="220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2"/>
      <c r="S53" s="152"/>
      <c r="T53" s="152"/>
      <c r="U53" s="152"/>
      <c r="V53" s="152"/>
      <c r="W53" s="152"/>
      <c r="X53" s="152"/>
      <c r="Y53" s="152"/>
      <c r="Z53" s="152"/>
      <c r="AA53" s="312"/>
      <c r="AB53" s="152"/>
      <c r="AC53" s="152"/>
      <c r="AD53" s="152"/>
      <c r="AE53" s="152"/>
      <c r="AF53" s="152"/>
      <c r="AG53" s="152"/>
      <c r="AH53" s="152"/>
    </row>
    <row r="54" spans="1:34" x14ac:dyDescent="0.2"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312"/>
      <c r="AB54" s="152"/>
      <c r="AC54" s="152"/>
      <c r="AD54" s="152"/>
      <c r="AE54" s="152"/>
      <c r="AF54" s="152"/>
      <c r="AG54" s="152"/>
      <c r="AH54" s="152"/>
    </row>
    <row r="55" spans="1:34" x14ac:dyDescent="0.2"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312"/>
      <c r="AB55" s="152"/>
      <c r="AC55" s="152"/>
      <c r="AD55" s="152"/>
      <c r="AE55" s="152"/>
      <c r="AF55" s="152"/>
      <c r="AG55" s="152"/>
      <c r="AH55" s="152"/>
    </row>
    <row r="56" spans="1:34" x14ac:dyDescent="0.2"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312"/>
      <c r="AB56" s="152"/>
      <c r="AC56" s="152"/>
      <c r="AD56" s="152"/>
      <c r="AE56" s="152"/>
      <c r="AF56" s="152"/>
      <c r="AG56" s="152"/>
      <c r="AH56" s="152"/>
    </row>
    <row r="57" spans="1:34" x14ac:dyDescent="0.2"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312"/>
      <c r="AB57" s="152"/>
      <c r="AC57" s="152"/>
      <c r="AD57" s="152"/>
      <c r="AE57" s="152"/>
      <c r="AF57" s="152"/>
      <c r="AG57" s="152"/>
      <c r="AH57" s="152"/>
    </row>
    <row r="58" spans="1:34" x14ac:dyDescent="0.2"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</row>
    <row r="59" spans="1:34" x14ac:dyDescent="0.2"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</row>
    <row r="60" spans="1:34" x14ac:dyDescent="0.2"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</row>
    <row r="61" spans="1:34" x14ac:dyDescent="0.2"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</row>
    <row r="62" spans="1:34" x14ac:dyDescent="0.2"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</row>
    <row r="63" spans="1:34" x14ac:dyDescent="0.2"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</row>
    <row r="64" spans="1:34" x14ac:dyDescent="0.2"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</row>
    <row r="65" spans="2:34" x14ac:dyDescent="0.2"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</row>
    <row r="66" spans="2:34" x14ac:dyDescent="0.2"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</row>
    <row r="67" spans="2:34" x14ac:dyDescent="0.2"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</row>
    <row r="68" spans="2:34" x14ac:dyDescent="0.2"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</row>
    <row r="69" spans="2:34" x14ac:dyDescent="0.2">
      <c r="B69" s="152"/>
      <c r="C69" s="152"/>
      <c r="D69" s="152"/>
      <c r="E69" s="152"/>
      <c r="F69" s="152"/>
      <c r="G69" s="152"/>
      <c r="H69" s="152">
        <v>152</v>
      </c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</row>
    <row r="70" spans="2:34" x14ac:dyDescent="0.2">
      <c r="B70" s="152"/>
      <c r="C70" s="152"/>
      <c r="D70" s="152"/>
      <c r="E70" s="152"/>
      <c r="F70" s="152"/>
      <c r="G70" s="152"/>
      <c r="H70" s="152">
        <v>75</v>
      </c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</row>
    <row r="71" spans="2:34" x14ac:dyDescent="0.2">
      <c r="B71" s="152"/>
      <c r="C71" s="152"/>
      <c r="D71" s="152"/>
      <c r="E71" s="152"/>
      <c r="F71" s="152"/>
      <c r="G71" s="152"/>
      <c r="H71" s="152">
        <v>20</v>
      </c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</row>
    <row r="72" spans="2:34" x14ac:dyDescent="0.2">
      <c r="B72" s="152"/>
      <c r="C72" s="152"/>
      <c r="D72" s="152"/>
      <c r="E72" s="152"/>
      <c r="F72" s="152"/>
      <c r="G72" s="152"/>
      <c r="H72" s="204">
        <v>35</v>
      </c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</row>
    <row r="73" spans="2:34" x14ac:dyDescent="0.2">
      <c r="B73" s="152"/>
      <c r="C73" s="152"/>
      <c r="D73" s="152"/>
      <c r="E73" s="152"/>
      <c r="F73" s="152"/>
      <c r="G73" s="152"/>
      <c r="H73" s="204">
        <v>36</v>
      </c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</row>
    <row r="74" spans="2:34" x14ac:dyDescent="0.2">
      <c r="H74" s="204">
        <v>30</v>
      </c>
    </row>
    <row r="75" spans="2:34" x14ac:dyDescent="0.2">
      <c r="H75" s="204">
        <v>40</v>
      </c>
    </row>
    <row r="76" spans="2:34" x14ac:dyDescent="0.2">
      <c r="H76" s="204">
        <v>20</v>
      </c>
    </row>
    <row r="77" spans="2:34" x14ac:dyDescent="0.2">
      <c r="H77" s="204">
        <v>40</v>
      </c>
    </row>
    <row r="78" spans="2:34" x14ac:dyDescent="0.2">
      <c r="H78" s="204">
        <v>165</v>
      </c>
    </row>
    <row r="79" spans="2:34" x14ac:dyDescent="0.2">
      <c r="H79" s="204">
        <v>115</v>
      </c>
    </row>
    <row r="80" spans="2:34" x14ac:dyDescent="0.2">
      <c r="H80" s="204">
        <v>22</v>
      </c>
    </row>
    <row r="81" spans="8:8" x14ac:dyDescent="0.2">
      <c r="H81" s="204">
        <v>30</v>
      </c>
    </row>
    <row r="82" spans="8:8" x14ac:dyDescent="0.2">
      <c r="H82" s="204">
        <v>60</v>
      </c>
    </row>
    <row r="83" spans="8:8" x14ac:dyDescent="0.2">
      <c r="H83" s="204">
        <v>100</v>
      </c>
    </row>
    <row r="84" spans="8:8" x14ac:dyDescent="0.2">
      <c r="H84" s="204">
        <v>10</v>
      </c>
    </row>
    <row r="85" spans="8:8" x14ac:dyDescent="0.2">
      <c r="H85" s="204">
        <v>140</v>
      </c>
    </row>
    <row r="86" spans="8:8" x14ac:dyDescent="0.2">
      <c r="H86" s="204">
        <v>520</v>
      </c>
    </row>
  </sheetData>
  <mergeCells count="4">
    <mergeCell ref="A1:AA1"/>
    <mergeCell ref="A3:AA3"/>
    <mergeCell ref="A7:AA7"/>
    <mergeCell ref="A30:AA30"/>
  </mergeCells>
  <pageMargins left="0" right="0" top="0.98425196850393704" bottom="0.98425196850393704" header="0.51181102362204722" footer="0.51181102362204722"/>
  <pageSetup paperSize="9" scale="4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5"/>
  <sheetViews>
    <sheetView topLeftCell="A4" workbookViewId="0">
      <selection activeCell="AL22" sqref="AL22"/>
    </sheetView>
  </sheetViews>
  <sheetFormatPr defaultRowHeight="15" x14ac:dyDescent="0.25"/>
  <cols>
    <col min="1" max="1" width="26.7109375" customWidth="1"/>
    <col min="2" max="2" width="7.28515625" customWidth="1"/>
    <col min="3" max="3" width="10.140625" customWidth="1"/>
    <col min="4" max="5" width="8.42578125" customWidth="1"/>
    <col min="6" max="6" width="8" customWidth="1"/>
    <col min="7" max="7" width="6.5703125" customWidth="1"/>
    <col min="8" max="8" width="8.140625" customWidth="1"/>
    <col min="9" max="9" width="8.28515625" customWidth="1"/>
    <col min="10" max="10" width="7.7109375" customWidth="1"/>
    <col min="11" max="11" width="8" customWidth="1"/>
    <col min="12" max="12" width="7.7109375" customWidth="1"/>
    <col min="13" max="13" width="8" customWidth="1"/>
    <col min="14" max="14" width="8.85546875" customWidth="1"/>
    <col min="15" max="15" width="7.7109375" customWidth="1"/>
    <col min="16" max="16" width="8.42578125" customWidth="1"/>
    <col min="17" max="17" width="8.85546875" customWidth="1"/>
    <col min="18" max="18" width="7.7109375" customWidth="1"/>
    <col min="19" max="19" width="8.42578125" customWidth="1"/>
    <col min="20" max="20" width="7.42578125" customWidth="1"/>
    <col min="21" max="21" width="7.7109375" customWidth="1"/>
    <col min="22" max="22" width="7.42578125" customWidth="1"/>
    <col min="23" max="23" width="8.28515625" customWidth="1"/>
    <col min="24" max="24" width="7.42578125" customWidth="1"/>
    <col min="25" max="25" width="7.85546875" customWidth="1"/>
    <col min="26" max="26" width="8.5703125" customWidth="1"/>
    <col min="27" max="27" width="9.5703125" bestFit="1" customWidth="1"/>
    <col min="28" max="28" width="10" customWidth="1"/>
    <col min="29" max="29" width="10" hidden="1" customWidth="1"/>
    <col min="30" max="30" width="8.140625" customWidth="1"/>
    <col min="249" max="249" width="26.7109375" customWidth="1"/>
    <col min="250" max="250" width="7.28515625" customWidth="1"/>
    <col min="251" max="251" width="10.140625" customWidth="1"/>
    <col min="252" max="253" width="8.42578125" customWidth="1"/>
    <col min="254" max="254" width="8" customWidth="1"/>
    <col min="255" max="255" width="6.5703125" customWidth="1"/>
    <col min="256" max="256" width="8.140625" customWidth="1"/>
    <col min="257" max="257" width="8.28515625" customWidth="1"/>
    <col min="258" max="258" width="7.7109375" customWidth="1"/>
    <col min="259" max="259" width="8" customWidth="1"/>
    <col min="260" max="260" width="7.7109375" customWidth="1"/>
    <col min="261" max="261" width="8" customWidth="1"/>
    <col min="262" max="262" width="8.85546875" customWidth="1"/>
    <col min="263" max="263" width="7.7109375" customWidth="1"/>
    <col min="264" max="264" width="8.42578125" customWidth="1"/>
    <col min="265" max="265" width="8.85546875" customWidth="1"/>
    <col min="266" max="266" width="7.7109375" customWidth="1"/>
    <col min="267" max="267" width="8.42578125" customWidth="1"/>
    <col min="268" max="268" width="7.42578125" customWidth="1"/>
    <col min="269" max="269" width="7.7109375" customWidth="1"/>
    <col min="270" max="270" width="7.42578125" customWidth="1"/>
    <col min="271" max="271" width="8.28515625" customWidth="1"/>
    <col min="272" max="272" width="7.42578125" customWidth="1"/>
    <col min="273" max="273" width="7.85546875" customWidth="1"/>
    <col min="274" max="274" width="8.5703125" customWidth="1"/>
    <col min="275" max="275" width="9.5703125" bestFit="1" customWidth="1"/>
    <col min="276" max="276" width="10" customWidth="1"/>
    <col min="277" max="277" width="0" hidden="1" customWidth="1"/>
    <col min="278" max="278" width="8.140625" customWidth="1"/>
    <col min="279" max="279" width="10.7109375" customWidth="1"/>
    <col min="280" max="280" width="10.42578125" customWidth="1"/>
    <col min="505" max="505" width="26.7109375" customWidth="1"/>
    <col min="506" max="506" width="7.28515625" customWidth="1"/>
    <col min="507" max="507" width="10.140625" customWidth="1"/>
    <col min="508" max="509" width="8.42578125" customWidth="1"/>
    <col min="510" max="510" width="8" customWidth="1"/>
    <col min="511" max="511" width="6.5703125" customWidth="1"/>
    <col min="512" max="512" width="8.140625" customWidth="1"/>
    <col min="513" max="513" width="8.28515625" customWidth="1"/>
    <col min="514" max="514" width="7.7109375" customWidth="1"/>
    <col min="515" max="515" width="8" customWidth="1"/>
    <col min="516" max="516" width="7.7109375" customWidth="1"/>
    <col min="517" max="517" width="8" customWidth="1"/>
    <col min="518" max="518" width="8.85546875" customWidth="1"/>
    <col min="519" max="519" width="7.7109375" customWidth="1"/>
    <col min="520" max="520" width="8.42578125" customWidth="1"/>
    <col min="521" max="521" width="8.85546875" customWidth="1"/>
    <col min="522" max="522" width="7.7109375" customWidth="1"/>
    <col min="523" max="523" width="8.42578125" customWidth="1"/>
    <col min="524" max="524" width="7.42578125" customWidth="1"/>
    <col min="525" max="525" width="7.7109375" customWidth="1"/>
    <col min="526" max="526" width="7.42578125" customWidth="1"/>
    <col min="527" max="527" width="8.28515625" customWidth="1"/>
    <col min="528" max="528" width="7.42578125" customWidth="1"/>
    <col min="529" max="529" width="7.85546875" customWidth="1"/>
    <col min="530" max="530" width="8.5703125" customWidth="1"/>
    <col min="531" max="531" width="9.5703125" bestFit="1" customWidth="1"/>
    <col min="532" max="532" width="10" customWidth="1"/>
    <col min="533" max="533" width="0" hidden="1" customWidth="1"/>
    <col min="534" max="534" width="8.140625" customWidth="1"/>
    <col min="535" max="535" width="10.7109375" customWidth="1"/>
    <col min="536" max="536" width="10.42578125" customWidth="1"/>
    <col min="761" max="761" width="26.7109375" customWidth="1"/>
    <col min="762" max="762" width="7.28515625" customWidth="1"/>
    <col min="763" max="763" width="10.140625" customWidth="1"/>
    <col min="764" max="765" width="8.42578125" customWidth="1"/>
    <col min="766" max="766" width="8" customWidth="1"/>
    <col min="767" max="767" width="6.5703125" customWidth="1"/>
    <col min="768" max="768" width="8.140625" customWidth="1"/>
    <col min="769" max="769" width="8.28515625" customWidth="1"/>
    <col min="770" max="770" width="7.7109375" customWidth="1"/>
    <col min="771" max="771" width="8" customWidth="1"/>
    <col min="772" max="772" width="7.7109375" customWidth="1"/>
    <col min="773" max="773" width="8" customWidth="1"/>
    <col min="774" max="774" width="8.85546875" customWidth="1"/>
    <col min="775" max="775" width="7.7109375" customWidth="1"/>
    <col min="776" max="776" width="8.42578125" customWidth="1"/>
    <col min="777" max="777" width="8.85546875" customWidth="1"/>
    <col min="778" max="778" width="7.7109375" customWidth="1"/>
    <col min="779" max="779" width="8.42578125" customWidth="1"/>
    <col min="780" max="780" width="7.42578125" customWidth="1"/>
    <col min="781" max="781" width="7.7109375" customWidth="1"/>
    <col min="782" max="782" width="7.42578125" customWidth="1"/>
    <col min="783" max="783" width="8.28515625" customWidth="1"/>
    <col min="784" max="784" width="7.42578125" customWidth="1"/>
    <col min="785" max="785" width="7.85546875" customWidth="1"/>
    <col min="786" max="786" width="8.5703125" customWidth="1"/>
    <col min="787" max="787" width="9.5703125" bestFit="1" customWidth="1"/>
    <col min="788" max="788" width="10" customWidth="1"/>
    <col min="789" max="789" width="0" hidden="1" customWidth="1"/>
    <col min="790" max="790" width="8.140625" customWidth="1"/>
    <col min="791" max="791" width="10.7109375" customWidth="1"/>
    <col min="792" max="792" width="10.42578125" customWidth="1"/>
    <col min="1017" max="1017" width="26.7109375" customWidth="1"/>
    <col min="1018" max="1018" width="7.28515625" customWidth="1"/>
    <col min="1019" max="1019" width="10.140625" customWidth="1"/>
    <col min="1020" max="1021" width="8.42578125" customWidth="1"/>
    <col min="1022" max="1022" width="8" customWidth="1"/>
    <col min="1023" max="1023" width="6.5703125" customWidth="1"/>
    <col min="1024" max="1024" width="8.140625" customWidth="1"/>
    <col min="1025" max="1025" width="8.28515625" customWidth="1"/>
    <col min="1026" max="1026" width="7.7109375" customWidth="1"/>
    <col min="1027" max="1027" width="8" customWidth="1"/>
    <col min="1028" max="1028" width="7.7109375" customWidth="1"/>
    <col min="1029" max="1029" width="8" customWidth="1"/>
    <col min="1030" max="1030" width="8.85546875" customWidth="1"/>
    <col min="1031" max="1031" width="7.7109375" customWidth="1"/>
    <col min="1032" max="1032" width="8.42578125" customWidth="1"/>
    <col min="1033" max="1033" width="8.85546875" customWidth="1"/>
    <col min="1034" max="1034" width="7.7109375" customWidth="1"/>
    <col min="1035" max="1035" width="8.42578125" customWidth="1"/>
    <col min="1036" max="1036" width="7.42578125" customWidth="1"/>
    <col min="1037" max="1037" width="7.7109375" customWidth="1"/>
    <col min="1038" max="1038" width="7.42578125" customWidth="1"/>
    <col min="1039" max="1039" width="8.28515625" customWidth="1"/>
    <col min="1040" max="1040" width="7.42578125" customWidth="1"/>
    <col min="1041" max="1041" width="7.85546875" customWidth="1"/>
    <col min="1042" max="1042" width="8.5703125" customWidth="1"/>
    <col min="1043" max="1043" width="9.5703125" bestFit="1" customWidth="1"/>
    <col min="1044" max="1044" width="10" customWidth="1"/>
    <col min="1045" max="1045" width="0" hidden="1" customWidth="1"/>
    <col min="1046" max="1046" width="8.140625" customWidth="1"/>
    <col min="1047" max="1047" width="10.7109375" customWidth="1"/>
    <col min="1048" max="1048" width="10.42578125" customWidth="1"/>
    <col min="1273" max="1273" width="26.7109375" customWidth="1"/>
    <col min="1274" max="1274" width="7.28515625" customWidth="1"/>
    <col min="1275" max="1275" width="10.140625" customWidth="1"/>
    <col min="1276" max="1277" width="8.42578125" customWidth="1"/>
    <col min="1278" max="1278" width="8" customWidth="1"/>
    <col min="1279" max="1279" width="6.5703125" customWidth="1"/>
    <col min="1280" max="1280" width="8.140625" customWidth="1"/>
    <col min="1281" max="1281" width="8.28515625" customWidth="1"/>
    <col min="1282" max="1282" width="7.7109375" customWidth="1"/>
    <col min="1283" max="1283" width="8" customWidth="1"/>
    <col min="1284" max="1284" width="7.7109375" customWidth="1"/>
    <col min="1285" max="1285" width="8" customWidth="1"/>
    <col min="1286" max="1286" width="8.85546875" customWidth="1"/>
    <col min="1287" max="1287" width="7.7109375" customWidth="1"/>
    <col min="1288" max="1288" width="8.42578125" customWidth="1"/>
    <col min="1289" max="1289" width="8.85546875" customWidth="1"/>
    <col min="1290" max="1290" width="7.7109375" customWidth="1"/>
    <col min="1291" max="1291" width="8.42578125" customWidth="1"/>
    <col min="1292" max="1292" width="7.42578125" customWidth="1"/>
    <col min="1293" max="1293" width="7.7109375" customWidth="1"/>
    <col min="1294" max="1294" width="7.42578125" customWidth="1"/>
    <col min="1295" max="1295" width="8.28515625" customWidth="1"/>
    <col min="1296" max="1296" width="7.42578125" customWidth="1"/>
    <col min="1297" max="1297" width="7.85546875" customWidth="1"/>
    <col min="1298" max="1298" width="8.5703125" customWidth="1"/>
    <col min="1299" max="1299" width="9.5703125" bestFit="1" customWidth="1"/>
    <col min="1300" max="1300" width="10" customWidth="1"/>
    <col min="1301" max="1301" width="0" hidden="1" customWidth="1"/>
    <col min="1302" max="1302" width="8.140625" customWidth="1"/>
    <col min="1303" max="1303" width="10.7109375" customWidth="1"/>
    <col min="1304" max="1304" width="10.42578125" customWidth="1"/>
    <col min="1529" max="1529" width="26.7109375" customWidth="1"/>
    <col min="1530" max="1530" width="7.28515625" customWidth="1"/>
    <col min="1531" max="1531" width="10.140625" customWidth="1"/>
    <col min="1532" max="1533" width="8.42578125" customWidth="1"/>
    <col min="1534" max="1534" width="8" customWidth="1"/>
    <col min="1535" max="1535" width="6.5703125" customWidth="1"/>
    <col min="1536" max="1536" width="8.140625" customWidth="1"/>
    <col min="1537" max="1537" width="8.28515625" customWidth="1"/>
    <col min="1538" max="1538" width="7.7109375" customWidth="1"/>
    <col min="1539" max="1539" width="8" customWidth="1"/>
    <col min="1540" max="1540" width="7.7109375" customWidth="1"/>
    <col min="1541" max="1541" width="8" customWidth="1"/>
    <col min="1542" max="1542" width="8.85546875" customWidth="1"/>
    <col min="1543" max="1543" width="7.7109375" customWidth="1"/>
    <col min="1544" max="1544" width="8.42578125" customWidth="1"/>
    <col min="1545" max="1545" width="8.85546875" customWidth="1"/>
    <col min="1546" max="1546" width="7.7109375" customWidth="1"/>
    <col min="1547" max="1547" width="8.42578125" customWidth="1"/>
    <col min="1548" max="1548" width="7.42578125" customWidth="1"/>
    <col min="1549" max="1549" width="7.7109375" customWidth="1"/>
    <col min="1550" max="1550" width="7.42578125" customWidth="1"/>
    <col min="1551" max="1551" width="8.28515625" customWidth="1"/>
    <col min="1552" max="1552" width="7.42578125" customWidth="1"/>
    <col min="1553" max="1553" width="7.85546875" customWidth="1"/>
    <col min="1554" max="1554" width="8.5703125" customWidth="1"/>
    <col min="1555" max="1555" width="9.5703125" bestFit="1" customWidth="1"/>
    <col min="1556" max="1556" width="10" customWidth="1"/>
    <col min="1557" max="1557" width="0" hidden="1" customWidth="1"/>
    <col min="1558" max="1558" width="8.140625" customWidth="1"/>
    <col min="1559" max="1559" width="10.7109375" customWidth="1"/>
    <col min="1560" max="1560" width="10.42578125" customWidth="1"/>
    <col min="1785" max="1785" width="26.7109375" customWidth="1"/>
    <col min="1786" max="1786" width="7.28515625" customWidth="1"/>
    <col min="1787" max="1787" width="10.140625" customWidth="1"/>
    <col min="1788" max="1789" width="8.42578125" customWidth="1"/>
    <col min="1790" max="1790" width="8" customWidth="1"/>
    <col min="1791" max="1791" width="6.5703125" customWidth="1"/>
    <col min="1792" max="1792" width="8.140625" customWidth="1"/>
    <col min="1793" max="1793" width="8.28515625" customWidth="1"/>
    <col min="1794" max="1794" width="7.7109375" customWidth="1"/>
    <col min="1795" max="1795" width="8" customWidth="1"/>
    <col min="1796" max="1796" width="7.7109375" customWidth="1"/>
    <col min="1797" max="1797" width="8" customWidth="1"/>
    <col min="1798" max="1798" width="8.85546875" customWidth="1"/>
    <col min="1799" max="1799" width="7.7109375" customWidth="1"/>
    <col min="1800" max="1800" width="8.42578125" customWidth="1"/>
    <col min="1801" max="1801" width="8.85546875" customWidth="1"/>
    <col min="1802" max="1802" width="7.7109375" customWidth="1"/>
    <col min="1803" max="1803" width="8.42578125" customWidth="1"/>
    <col min="1804" max="1804" width="7.42578125" customWidth="1"/>
    <col min="1805" max="1805" width="7.7109375" customWidth="1"/>
    <col min="1806" max="1806" width="7.42578125" customWidth="1"/>
    <col min="1807" max="1807" width="8.28515625" customWidth="1"/>
    <col min="1808" max="1808" width="7.42578125" customWidth="1"/>
    <col min="1809" max="1809" width="7.85546875" customWidth="1"/>
    <col min="1810" max="1810" width="8.5703125" customWidth="1"/>
    <col min="1811" max="1811" width="9.5703125" bestFit="1" customWidth="1"/>
    <col min="1812" max="1812" width="10" customWidth="1"/>
    <col min="1813" max="1813" width="0" hidden="1" customWidth="1"/>
    <col min="1814" max="1814" width="8.140625" customWidth="1"/>
    <col min="1815" max="1815" width="10.7109375" customWidth="1"/>
    <col min="1816" max="1816" width="10.42578125" customWidth="1"/>
    <col min="2041" max="2041" width="26.7109375" customWidth="1"/>
    <col min="2042" max="2042" width="7.28515625" customWidth="1"/>
    <col min="2043" max="2043" width="10.140625" customWidth="1"/>
    <col min="2044" max="2045" width="8.42578125" customWidth="1"/>
    <col min="2046" max="2046" width="8" customWidth="1"/>
    <col min="2047" max="2047" width="6.5703125" customWidth="1"/>
    <col min="2048" max="2048" width="8.140625" customWidth="1"/>
    <col min="2049" max="2049" width="8.28515625" customWidth="1"/>
    <col min="2050" max="2050" width="7.7109375" customWidth="1"/>
    <col min="2051" max="2051" width="8" customWidth="1"/>
    <col min="2052" max="2052" width="7.7109375" customWidth="1"/>
    <col min="2053" max="2053" width="8" customWidth="1"/>
    <col min="2054" max="2054" width="8.85546875" customWidth="1"/>
    <col min="2055" max="2055" width="7.7109375" customWidth="1"/>
    <col min="2056" max="2056" width="8.42578125" customWidth="1"/>
    <col min="2057" max="2057" width="8.85546875" customWidth="1"/>
    <col min="2058" max="2058" width="7.7109375" customWidth="1"/>
    <col min="2059" max="2059" width="8.42578125" customWidth="1"/>
    <col min="2060" max="2060" width="7.42578125" customWidth="1"/>
    <col min="2061" max="2061" width="7.7109375" customWidth="1"/>
    <col min="2062" max="2062" width="7.42578125" customWidth="1"/>
    <col min="2063" max="2063" width="8.28515625" customWidth="1"/>
    <col min="2064" max="2064" width="7.42578125" customWidth="1"/>
    <col min="2065" max="2065" width="7.85546875" customWidth="1"/>
    <col min="2066" max="2066" width="8.5703125" customWidth="1"/>
    <col min="2067" max="2067" width="9.5703125" bestFit="1" customWidth="1"/>
    <col min="2068" max="2068" width="10" customWidth="1"/>
    <col min="2069" max="2069" width="0" hidden="1" customWidth="1"/>
    <col min="2070" max="2070" width="8.140625" customWidth="1"/>
    <col min="2071" max="2071" width="10.7109375" customWidth="1"/>
    <col min="2072" max="2072" width="10.42578125" customWidth="1"/>
    <col min="2297" max="2297" width="26.7109375" customWidth="1"/>
    <col min="2298" max="2298" width="7.28515625" customWidth="1"/>
    <col min="2299" max="2299" width="10.140625" customWidth="1"/>
    <col min="2300" max="2301" width="8.42578125" customWidth="1"/>
    <col min="2302" max="2302" width="8" customWidth="1"/>
    <col min="2303" max="2303" width="6.5703125" customWidth="1"/>
    <col min="2304" max="2304" width="8.140625" customWidth="1"/>
    <col min="2305" max="2305" width="8.28515625" customWidth="1"/>
    <col min="2306" max="2306" width="7.7109375" customWidth="1"/>
    <col min="2307" max="2307" width="8" customWidth="1"/>
    <col min="2308" max="2308" width="7.7109375" customWidth="1"/>
    <col min="2309" max="2309" width="8" customWidth="1"/>
    <col min="2310" max="2310" width="8.85546875" customWidth="1"/>
    <col min="2311" max="2311" width="7.7109375" customWidth="1"/>
    <col min="2312" max="2312" width="8.42578125" customWidth="1"/>
    <col min="2313" max="2313" width="8.85546875" customWidth="1"/>
    <col min="2314" max="2314" width="7.7109375" customWidth="1"/>
    <col min="2315" max="2315" width="8.42578125" customWidth="1"/>
    <col min="2316" max="2316" width="7.42578125" customWidth="1"/>
    <col min="2317" max="2317" width="7.7109375" customWidth="1"/>
    <col min="2318" max="2318" width="7.42578125" customWidth="1"/>
    <col min="2319" max="2319" width="8.28515625" customWidth="1"/>
    <col min="2320" max="2320" width="7.42578125" customWidth="1"/>
    <col min="2321" max="2321" width="7.85546875" customWidth="1"/>
    <col min="2322" max="2322" width="8.5703125" customWidth="1"/>
    <col min="2323" max="2323" width="9.5703125" bestFit="1" customWidth="1"/>
    <col min="2324" max="2324" width="10" customWidth="1"/>
    <col min="2325" max="2325" width="0" hidden="1" customWidth="1"/>
    <col min="2326" max="2326" width="8.140625" customWidth="1"/>
    <col min="2327" max="2327" width="10.7109375" customWidth="1"/>
    <col min="2328" max="2328" width="10.42578125" customWidth="1"/>
    <col min="2553" max="2553" width="26.7109375" customWidth="1"/>
    <col min="2554" max="2554" width="7.28515625" customWidth="1"/>
    <col min="2555" max="2555" width="10.140625" customWidth="1"/>
    <col min="2556" max="2557" width="8.42578125" customWidth="1"/>
    <col min="2558" max="2558" width="8" customWidth="1"/>
    <col min="2559" max="2559" width="6.5703125" customWidth="1"/>
    <col min="2560" max="2560" width="8.140625" customWidth="1"/>
    <col min="2561" max="2561" width="8.28515625" customWidth="1"/>
    <col min="2562" max="2562" width="7.7109375" customWidth="1"/>
    <col min="2563" max="2563" width="8" customWidth="1"/>
    <col min="2564" max="2564" width="7.7109375" customWidth="1"/>
    <col min="2565" max="2565" width="8" customWidth="1"/>
    <col min="2566" max="2566" width="8.85546875" customWidth="1"/>
    <col min="2567" max="2567" width="7.7109375" customWidth="1"/>
    <col min="2568" max="2568" width="8.42578125" customWidth="1"/>
    <col min="2569" max="2569" width="8.85546875" customWidth="1"/>
    <col min="2570" max="2570" width="7.7109375" customWidth="1"/>
    <col min="2571" max="2571" width="8.42578125" customWidth="1"/>
    <col min="2572" max="2572" width="7.42578125" customWidth="1"/>
    <col min="2573" max="2573" width="7.7109375" customWidth="1"/>
    <col min="2574" max="2574" width="7.42578125" customWidth="1"/>
    <col min="2575" max="2575" width="8.28515625" customWidth="1"/>
    <col min="2576" max="2576" width="7.42578125" customWidth="1"/>
    <col min="2577" max="2577" width="7.85546875" customWidth="1"/>
    <col min="2578" max="2578" width="8.5703125" customWidth="1"/>
    <col min="2579" max="2579" width="9.5703125" bestFit="1" customWidth="1"/>
    <col min="2580" max="2580" width="10" customWidth="1"/>
    <col min="2581" max="2581" width="0" hidden="1" customWidth="1"/>
    <col min="2582" max="2582" width="8.140625" customWidth="1"/>
    <col min="2583" max="2583" width="10.7109375" customWidth="1"/>
    <col min="2584" max="2584" width="10.42578125" customWidth="1"/>
    <col min="2809" max="2809" width="26.7109375" customWidth="1"/>
    <col min="2810" max="2810" width="7.28515625" customWidth="1"/>
    <col min="2811" max="2811" width="10.140625" customWidth="1"/>
    <col min="2812" max="2813" width="8.42578125" customWidth="1"/>
    <col min="2814" max="2814" width="8" customWidth="1"/>
    <col min="2815" max="2815" width="6.5703125" customWidth="1"/>
    <col min="2816" max="2816" width="8.140625" customWidth="1"/>
    <col min="2817" max="2817" width="8.28515625" customWidth="1"/>
    <col min="2818" max="2818" width="7.7109375" customWidth="1"/>
    <col min="2819" max="2819" width="8" customWidth="1"/>
    <col min="2820" max="2820" width="7.7109375" customWidth="1"/>
    <col min="2821" max="2821" width="8" customWidth="1"/>
    <col min="2822" max="2822" width="8.85546875" customWidth="1"/>
    <col min="2823" max="2823" width="7.7109375" customWidth="1"/>
    <col min="2824" max="2824" width="8.42578125" customWidth="1"/>
    <col min="2825" max="2825" width="8.85546875" customWidth="1"/>
    <col min="2826" max="2826" width="7.7109375" customWidth="1"/>
    <col min="2827" max="2827" width="8.42578125" customWidth="1"/>
    <col min="2828" max="2828" width="7.42578125" customWidth="1"/>
    <col min="2829" max="2829" width="7.7109375" customWidth="1"/>
    <col min="2830" max="2830" width="7.42578125" customWidth="1"/>
    <col min="2831" max="2831" width="8.28515625" customWidth="1"/>
    <col min="2832" max="2832" width="7.42578125" customWidth="1"/>
    <col min="2833" max="2833" width="7.85546875" customWidth="1"/>
    <col min="2834" max="2834" width="8.5703125" customWidth="1"/>
    <col min="2835" max="2835" width="9.5703125" bestFit="1" customWidth="1"/>
    <col min="2836" max="2836" width="10" customWidth="1"/>
    <col min="2837" max="2837" width="0" hidden="1" customWidth="1"/>
    <col min="2838" max="2838" width="8.140625" customWidth="1"/>
    <col min="2839" max="2839" width="10.7109375" customWidth="1"/>
    <col min="2840" max="2840" width="10.42578125" customWidth="1"/>
    <col min="3065" max="3065" width="26.7109375" customWidth="1"/>
    <col min="3066" max="3066" width="7.28515625" customWidth="1"/>
    <col min="3067" max="3067" width="10.140625" customWidth="1"/>
    <col min="3068" max="3069" width="8.42578125" customWidth="1"/>
    <col min="3070" max="3070" width="8" customWidth="1"/>
    <col min="3071" max="3071" width="6.5703125" customWidth="1"/>
    <col min="3072" max="3072" width="8.140625" customWidth="1"/>
    <col min="3073" max="3073" width="8.28515625" customWidth="1"/>
    <col min="3074" max="3074" width="7.7109375" customWidth="1"/>
    <col min="3075" max="3075" width="8" customWidth="1"/>
    <col min="3076" max="3076" width="7.7109375" customWidth="1"/>
    <col min="3077" max="3077" width="8" customWidth="1"/>
    <col min="3078" max="3078" width="8.85546875" customWidth="1"/>
    <col min="3079" max="3079" width="7.7109375" customWidth="1"/>
    <col min="3080" max="3080" width="8.42578125" customWidth="1"/>
    <col min="3081" max="3081" width="8.85546875" customWidth="1"/>
    <col min="3082" max="3082" width="7.7109375" customWidth="1"/>
    <col min="3083" max="3083" width="8.42578125" customWidth="1"/>
    <col min="3084" max="3084" width="7.42578125" customWidth="1"/>
    <col min="3085" max="3085" width="7.7109375" customWidth="1"/>
    <col min="3086" max="3086" width="7.42578125" customWidth="1"/>
    <col min="3087" max="3087" width="8.28515625" customWidth="1"/>
    <col min="3088" max="3088" width="7.42578125" customWidth="1"/>
    <col min="3089" max="3089" width="7.85546875" customWidth="1"/>
    <col min="3090" max="3090" width="8.5703125" customWidth="1"/>
    <col min="3091" max="3091" width="9.5703125" bestFit="1" customWidth="1"/>
    <col min="3092" max="3092" width="10" customWidth="1"/>
    <col min="3093" max="3093" width="0" hidden="1" customWidth="1"/>
    <col min="3094" max="3094" width="8.140625" customWidth="1"/>
    <col min="3095" max="3095" width="10.7109375" customWidth="1"/>
    <col min="3096" max="3096" width="10.42578125" customWidth="1"/>
    <col min="3321" max="3321" width="26.7109375" customWidth="1"/>
    <col min="3322" max="3322" width="7.28515625" customWidth="1"/>
    <col min="3323" max="3323" width="10.140625" customWidth="1"/>
    <col min="3324" max="3325" width="8.42578125" customWidth="1"/>
    <col min="3326" max="3326" width="8" customWidth="1"/>
    <col min="3327" max="3327" width="6.5703125" customWidth="1"/>
    <col min="3328" max="3328" width="8.140625" customWidth="1"/>
    <col min="3329" max="3329" width="8.28515625" customWidth="1"/>
    <col min="3330" max="3330" width="7.7109375" customWidth="1"/>
    <col min="3331" max="3331" width="8" customWidth="1"/>
    <col min="3332" max="3332" width="7.7109375" customWidth="1"/>
    <col min="3333" max="3333" width="8" customWidth="1"/>
    <col min="3334" max="3334" width="8.85546875" customWidth="1"/>
    <col min="3335" max="3335" width="7.7109375" customWidth="1"/>
    <col min="3336" max="3336" width="8.42578125" customWidth="1"/>
    <col min="3337" max="3337" width="8.85546875" customWidth="1"/>
    <col min="3338" max="3338" width="7.7109375" customWidth="1"/>
    <col min="3339" max="3339" width="8.42578125" customWidth="1"/>
    <col min="3340" max="3340" width="7.42578125" customWidth="1"/>
    <col min="3341" max="3341" width="7.7109375" customWidth="1"/>
    <col min="3342" max="3342" width="7.42578125" customWidth="1"/>
    <col min="3343" max="3343" width="8.28515625" customWidth="1"/>
    <col min="3344" max="3344" width="7.42578125" customWidth="1"/>
    <col min="3345" max="3345" width="7.85546875" customWidth="1"/>
    <col min="3346" max="3346" width="8.5703125" customWidth="1"/>
    <col min="3347" max="3347" width="9.5703125" bestFit="1" customWidth="1"/>
    <col min="3348" max="3348" width="10" customWidth="1"/>
    <col min="3349" max="3349" width="0" hidden="1" customWidth="1"/>
    <col min="3350" max="3350" width="8.140625" customWidth="1"/>
    <col min="3351" max="3351" width="10.7109375" customWidth="1"/>
    <col min="3352" max="3352" width="10.42578125" customWidth="1"/>
    <col min="3577" max="3577" width="26.7109375" customWidth="1"/>
    <col min="3578" max="3578" width="7.28515625" customWidth="1"/>
    <col min="3579" max="3579" width="10.140625" customWidth="1"/>
    <col min="3580" max="3581" width="8.42578125" customWidth="1"/>
    <col min="3582" max="3582" width="8" customWidth="1"/>
    <col min="3583" max="3583" width="6.5703125" customWidth="1"/>
    <col min="3584" max="3584" width="8.140625" customWidth="1"/>
    <col min="3585" max="3585" width="8.28515625" customWidth="1"/>
    <col min="3586" max="3586" width="7.7109375" customWidth="1"/>
    <col min="3587" max="3587" width="8" customWidth="1"/>
    <col min="3588" max="3588" width="7.7109375" customWidth="1"/>
    <col min="3589" max="3589" width="8" customWidth="1"/>
    <col min="3590" max="3590" width="8.85546875" customWidth="1"/>
    <col min="3591" max="3591" width="7.7109375" customWidth="1"/>
    <col min="3592" max="3592" width="8.42578125" customWidth="1"/>
    <col min="3593" max="3593" width="8.85546875" customWidth="1"/>
    <col min="3594" max="3594" width="7.7109375" customWidth="1"/>
    <col min="3595" max="3595" width="8.42578125" customWidth="1"/>
    <col min="3596" max="3596" width="7.42578125" customWidth="1"/>
    <col min="3597" max="3597" width="7.7109375" customWidth="1"/>
    <col min="3598" max="3598" width="7.42578125" customWidth="1"/>
    <col min="3599" max="3599" width="8.28515625" customWidth="1"/>
    <col min="3600" max="3600" width="7.42578125" customWidth="1"/>
    <col min="3601" max="3601" width="7.85546875" customWidth="1"/>
    <col min="3602" max="3602" width="8.5703125" customWidth="1"/>
    <col min="3603" max="3603" width="9.5703125" bestFit="1" customWidth="1"/>
    <col min="3604" max="3604" width="10" customWidth="1"/>
    <col min="3605" max="3605" width="0" hidden="1" customWidth="1"/>
    <col min="3606" max="3606" width="8.140625" customWidth="1"/>
    <col min="3607" max="3607" width="10.7109375" customWidth="1"/>
    <col min="3608" max="3608" width="10.42578125" customWidth="1"/>
    <col min="3833" max="3833" width="26.7109375" customWidth="1"/>
    <col min="3834" max="3834" width="7.28515625" customWidth="1"/>
    <col min="3835" max="3835" width="10.140625" customWidth="1"/>
    <col min="3836" max="3837" width="8.42578125" customWidth="1"/>
    <col min="3838" max="3838" width="8" customWidth="1"/>
    <col min="3839" max="3839" width="6.5703125" customWidth="1"/>
    <col min="3840" max="3840" width="8.140625" customWidth="1"/>
    <col min="3841" max="3841" width="8.28515625" customWidth="1"/>
    <col min="3842" max="3842" width="7.7109375" customWidth="1"/>
    <col min="3843" max="3843" width="8" customWidth="1"/>
    <col min="3844" max="3844" width="7.7109375" customWidth="1"/>
    <col min="3845" max="3845" width="8" customWidth="1"/>
    <col min="3846" max="3846" width="8.85546875" customWidth="1"/>
    <col min="3847" max="3847" width="7.7109375" customWidth="1"/>
    <col min="3848" max="3848" width="8.42578125" customWidth="1"/>
    <col min="3849" max="3849" width="8.85546875" customWidth="1"/>
    <col min="3850" max="3850" width="7.7109375" customWidth="1"/>
    <col min="3851" max="3851" width="8.42578125" customWidth="1"/>
    <col min="3852" max="3852" width="7.42578125" customWidth="1"/>
    <col min="3853" max="3853" width="7.7109375" customWidth="1"/>
    <col min="3854" max="3854" width="7.42578125" customWidth="1"/>
    <col min="3855" max="3855" width="8.28515625" customWidth="1"/>
    <col min="3856" max="3856" width="7.42578125" customWidth="1"/>
    <col min="3857" max="3857" width="7.85546875" customWidth="1"/>
    <col min="3858" max="3858" width="8.5703125" customWidth="1"/>
    <col min="3859" max="3859" width="9.5703125" bestFit="1" customWidth="1"/>
    <col min="3860" max="3860" width="10" customWidth="1"/>
    <col min="3861" max="3861" width="0" hidden="1" customWidth="1"/>
    <col min="3862" max="3862" width="8.140625" customWidth="1"/>
    <col min="3863" max="3863" width="10.7109375" customWidth="1"/>
    <col min="3864" max="3864" width="10.42578125" customWidth="1"/>
    <col min="4089" max="4089" width="26.7109375" customWidth="1"/>
    <col min="4090" max="4090" width="7.28515625" customWidth="1"/>
    <col min="4091" max="4091" width="10.140625" customWidth="1"/>
    <col min="4092" max="4093" width="8.42578125" customWidth="1"/>
    <col min="4094" max="4094" width="8" customWidth="1"/>
    <col min="4095" max="4095" width="6.5703125" customWidth="1"/>
    <col min="4096" max="4096" width="8.140625" customWidth="1"/>
    <col min="4097" max="4097" width="8.28515625" customWidth="1"/>
    <col min="4098" max="4098" width="7.7109375" customWidth="1"/>
    <col min="4099" max="4099" width="8" customWidth="1"/>
    <col min="4100" max="4100" width="7.7109375" customWidth="1"/>
    <col min="4101" max="4101" width="8" customWidth="1"/>
    <col min="4102" max="4102" width="8.85546875" customWidth="1"/>
    <col min="4103" max="4103" width="7.7109375" customWidth="1"/>
    <col min="4104" max="4104" width="8.42578125" customWidth="1"/>
    <col min="4105" max="4105" width="8.85546875" customWidth="1"/>
    <col min="4106" max="4106" width="7.7109375" customWidth="1"/>
    <col min="4107" max="4107" width="8.42578125" customWidth="1"/>
    <col min="4108" max="4108" width="7.42578125" customWidth="1"/>
    <col min="4109" max="4109" width="7.7109375" customWidth="1"/>
    <col min="4110" max="4110" width="7.42578125" customWidth="1"/>
    <col min="4111" max="4111" width="8.28515625" customWidth="1"/>
    <col min="4112" max="4112" width="7.42578125" customWidth="1"/>
    <col min="4113" max="4113" width="7.85546875" customWidth="1"/>
    <col min="4114" max="4114" width="8.5703125" customWidth="1"/>
    <col min="4115" max="4115" width="9.5703125" bestFit="1" customWidth="1"/>
    <col min="4116" max="4116" width="10" customWidth="1"/>
    <col min="4117" max="4117" width="0" hidden="1" customWidth="1"/>
    <col min="4118" max="4118" width="8.140625" customWidth="1"/>
    <col min="4119" max="4119" width="10.7109375" customWidth="1"/>
    <col min="4120" max="4120" width="10.42578125" customWidth="1"/>
    <col min="4345" max="4345" width="26.7109375" customWidth="1"/>
    <col min="4346" max="4346" width="7.28515625" customWidth="1"/>
    <col min="4347" max="4347" width="10.140625" customWidth="1"/>
    <col min="4348" max="4349" width="8.42578125" customWidth="1"/>
    <col min="4350" max="4350" width="8" customWidth="1"/>
    <col min="4351" max="4351" width="6.5703125" customWidth="1"/>
    <col min="4352" max="4352" width="8.140625" customWidth="1"/>
    <col min="4353" max="4353" width="8.28515625" customWidth="1"/>
    <col min="4354" max="4354" width="7.7109375" customWidth="1"/>
    <col min="4355" max="4355" width="8" customWidth="1"/>
    <col min="4356" max="4356" width="7.7109375" customWidth="1"/>
    <col min="4357" max="4357" width="8" customWidth="1"/>
    <col min="4358" max="4358" width="8.85546875" customWidth="1"/>
    <col min="4359" max="4359" width="7.7109375" customWidth="1"/>
    <col min="4360" max="4360" width="8.42578125" customWidth="1"/>
    <col min="4361" max="4361" width="8.85546875" customWidth="1"/>
    <col min="4362" max="4362" width="7.7109375" customWidth="1"/>
    <col min="4363" max="4363" width="8.42578125" customWidth="1"/>
    <col min="4364" max="4364" width="7.42578125" customWidth="1"/>
    <col min="4365" max="4365" width="7.7109375" customWidth="1"/>
    <col min="4366" max="4366" width="7.42578125" customWidth="1"/>
    <col min="4367" max="4367" width="8.28515625" customWidth="1"/>
    <col min="4368" max="4368" width="7.42578125" customWidth="1"/>
    <col min="4369" max="4369" width="7.85546875" customWidth="1"/>
    <col min="4370" max="4370" width="8.5703125" customWidth="1"/>
    <col min="4371" max="4371" width="9.5703125" bestFit="1" customWidth="1"/>
    <col min="4372" max="4372" width="10" customWidth="1"/>
    <col min="4373" max="4373" width="0" hidden="1" customWidth="1"/>
    <col min="4374" max="4374" width="8.140625" customWidth="1"/>
    <col min="4375" max="4375" width="10.7109375" customWidth="1"/>
    <col min="4376" max="4376" width="10.42578125" customWidth="1"/>
    <col min="4601" max="4601" width="26.7109375" customWidth="1"/>
    <col min="4602" max="4602" width="7.28515625" customWidth="1"/>
    <col min="4603" max="4603" width="10.140625" customWidth="1"/>
    <col min="4604" max="4605" width="8.42578125" customWidth="1"/>
    <col min="4606" max="4606" width="8" customWidth="1"/>
    <col min="4607" max="4607" width="6.5703125" customWidth="1"/>
    <col min="4608" max="4608" width="8.140625" customWidth="1"/>
    <col min="4609" max="4609" width="8.28515625" customWidth="1"/>
    <col min="4610" max="4610" width="7.7109375" customWidth="1"/>
    <col min="4611" max="4611" width="8" customWidth="1"/>
    <col min="4612" max="4612" width="7.7109375" customWidth="1"/>
    <col min="4613" max="4613" width="8" customWidth="1"/>
    <col min="4614" max="4614" width="8.85546875" customWidth="1"/>
    <col min="4615" max="4615" width="7.7109375" customWidth="1"/>
    <col min="4616" max="4616" width="8.42578125" customWidth="1"/>
    <col min="4617" max="4617" width="8.85546875" customWidth="1"/>
    <col min="4618" max="4618" width="7.7109375" customWidth="1"/>
    <col min="4619" max="4619" width="8.42578125" customWidth="1"/>
    <col min="4620" max="4620" width="7.42578125" customWidth="1"/>
    <col min="4621" max="4621" width="7.7109375" customWidth="1"/>
    <col min="4622" max="4622" width="7.42578125" customWidth="1"/>
    <col min="4623" max="4623" width="8.28515625" customWidth="1"/>
    <col min="4624" max="4624" width="7.42578125" customWidth="1"/>
    <col min="4625" max="4625" width="7.85546875" customWidth="1"/>
    <col min="4626" max="4626" width="8.5703125" customWidth="1"/>
    <col min="4627" max="4627" width="9.5703125" bestFit="1" customWidth="1"/>
    <col min="4628" max="4628" width="10" customWidth="1"/>
    <col min="4629" max="4629" width="0" hidden="1" customWidth="1"/>
    <col min="4630" max="4630" width="8.140625" customWidth="1"/>
    <col min="4631" max="4631" width="10.7109375" customWidth="1"/>
    <col min="4632" max="4632" width="10.42578125" customWidth="1"/>
    <col min="4857" max="4857" width="26.7109375" customWidth="1"/>
    <col min="4858" max="4858" width="7.28515625" customWidth="1"/>
    <col min="4859" max="4859" width="10.140625" customWidth="1"/>
    <col min="4860" max="4861" width="8.42578125" customWidth="1"/>
    <col min="4862" max="4862" width="8" customWidth="1"/>
    <col min="4863" max="4863" width="6.5703125" customWidth="1"/>
    <col min="4864" max="4864" width="8.140625" customWidth="1"/>
    <col min="4865" max="4865" width="8.28515625" customWidth="1"/>
    <col min="4866" max="4866" width="7.7109375" customWidth="1"/>
    <col min="4867" max="4867" width="8" customWidth="1"/>
    <col min="4868" max="4868" width="7.7109375" customWidth="1"/>
    <col min="4869" max="4869" width="8" customWidth="1"/>
    <col min="4870" max="4870" width="8.85546875" customWidth="1"/>
    <col min="4871" max="4871" width="7.7109375" customWidth="1"/>
    <col min="4872" max="4872" width="8.42578125" customWidth="1"/>
    <col min="4873" max="4873" width="8.85546875" customWidth="1"/>
    <col min="4874" max="4874" width="7.7109375" customWidth="1"/>
    <col min="4875" max="4875" width="8.42578125" customWidth="1"/>
    <col min="4876" max="4876" width="7.42578125" customWidth="1"/>
    <col min="4877" max="4877" width="7.7109375" customWidth="1"/>
    <col min="4878" max="4878" width="7.42578125" customWidth="1"/>
    <col min="4879" max="4879" width="8.28515625" customWidth="1"/>
    <col min="4880" max="4880" width="7.42578125" customWidth="1"/>
    <col min="4881" max="4881" width="7.85546875" customWidth="1"/>
    <col min="4882" max="4882" width="8.5703125" customWidth="1"/>
    <col min="4883" max="4883" width="9.5703125" bestFit="1" customWidth="1"/>
    <col min="4884" max="4884" width="10" customWidth="1"/>
    <col min="4885" max="4885" width="0" hidden="1" customWidth="1"/>
    <col min="4886" max="4886" width="8.140625" customWidth="1"/>
    <col min="4887" max="4887" width="10.7109375" customWidth="1"/>
    <col min="4888" max="4888" width="10.42578125" customWidth="1"/>
    <col min="5113" max="5113" width="26.7109375" customWidth="1"/>
    <col min="5114" max="5114" width="7.28515625" customWidth="1"/>
    <col min="5115" max="5115" width="10.140625" customWidth="1"/>
    <col min="5116" max="5117" width="8.42578125" customWidth="1"/>
    <col min="5118" max="5118" width="8" customWidth="1"/>
    <col min="5119" max="5119" width="6.5703125" customWidth="1"/>
    <col min="5120" max="5120" width="8.140625" customWidth="1"/>
    <col min="5121" max="5121" width="8.28515625" customWidth="1"/>
    <col min="5122" max="5122" width="7.7109375" customWidth="1"/>
    <col min="5123" max="5123" width="8" customWidth="1"/>
    <col min="5124" max="5124" width="7.7109375" customWidth="1"/>
    <col min="5125" max="5125" width="8" customWidth="1"/>
    <col min="5126" max="5126" width="8.85546875" customWidth="1"/>
    <col min="5127" max="5127" width="7.7109375" customWidth="1"/>
    <col min="5128" max="5128" width="8.42578125" customWidth="1"/>
    <col min="5129" max="5129" width="8.85546875" customWidth="1"/>
    <col min="5130" max="5130" width="7.7109375" customWidth="1"/>
    <col min="5131" max="5131" width="8.42578125" customWidth="1"/>
    <col min="5132" max="5132" width="7.42578125" customWidth="1"/>
    <col min="5133" max="5133" width="7.7109375" customWidth="1"/>
    <col min="5134" max="5134" width="7.42578125" customWidth="1"/>
    <col min="5135" max="5135" width="8.28515625" customWidth="1"/>
    <col min="5136" max="5136" width="7.42578125" customWidth="1"/>
    <col min="5137" max="5137" width="7.85546875" customWidth="1"/>
    <col min="5138" max="5138" width="8.5703125" customWidth="1"/>
    <col min="5139" max="5139" width="9.5703125" bestFit="1" customWidth="1"/>
    <col min="5140" max="5140" width="10" customWidth="1"/>
    <col min="5141" max="5141" width="0" hidden="1" customWidth="1"/>
    <col min="5142" max="5142" width="8.140625" customWidth="1"/>
    <col min="5143" max="5143" width="10.7109375" customWidth="1"/>
    <col min="5144" max="5144" width="10.42578125" customWidth="1"/>
    <col min="5369" max="5369" width="26.7109375" customWidth="1"/>
    <col min="5370" max="5370" width="7.28515625" customWidth="1"/>
    <col min="5371" max="5371" width="10.140625" customWidth="1"/>
    <col min="5372" max="5373" width="8.42578125" customWidth="1"/>
    <col min="5374" max="5374" width="8" customWidth="1"/>
    <col min="5375" max="5375" width="6.5703125" customWidth="1"/>
    <col min="5376" max="5376" width="8.140625" customWidth="1"/>
    <col min="5377" max="5377" width="8.28515625" customWidth="1"/>
    <col min="5378" max="5378" width="7.7109375" customWidth="1"/>
    <col min="5379" max="5379" width="8" customWidth="1"/>
    <col min="5380" max="5380" width="7.7109375" customWidth="1"/>
    <col min="5381" max="5381" width="8" customWidth="1"/>
    <col min="5382" max="5382" width="8.85546875" customWidth="1"/>
    <col min="5383" max="5383" width="7.7109375" customWidth="1"/>
    <col min="5384" max="5384" width="8.42578125" customWidth="1"/>
    <col min="5385" max="5385" width="8.85546875" customWidth="1"/>
    <col min="5386" max="5386" width="7.7109375" customWidth="1"/>
    <col min="5387" max="5387" width="8.42578125" customWidth="1"/>
    <col min="5388" max="5388" width="7.42578125" customWidth="1"/>
    <col min="5389" max="5389" width="7.7109375" customWidth="1"/>
    <col min="5390" max="5390" width="7.42578125" customWidth="1"/>
    <col min="5391" max="5391" width="8.28515625" customWidth="1"/>
    <col min="5392" max="5392" width="7.42578125" customWidth="1"/>
    <col min="5393" max="5393" width="7.85546875" customWidth="1"/>
    <col min="5394" max="5394" width="8.5703125" customWidth="1"/>
    <col min="5395" max="5395" width="9.5703125" bestFit="1" customWidth="1"/>
    <col min="5396" max="5396" width="10" customWidth="1"/>
    <col min="5397" max="5397" width="0" hidden="1" customWidth="1"/>
    <col min="5398" max="5398" width="8.140625" customWidth="1"/>
    <col min="5399" max="5399" width="10.7109375" customWidth="1"/>
    <col min="5400" max="5400" width="10.42578125" customWidth="1"/>
    <col min="5625" max="5625" width="26.7109375" customWidth="1"/>
    <col min="5626" max="5626" width="7.28515625" customWidth="1"/>
    <col min="5627" max="5627" width="10.140625" customWidth="1"/>
    <col min="5628" max="5629" width="8.42578125" customWidth="1"/>
    <col min="5630" max="5630" width="8" customWidth="1"/>
    <col min="5631" max="5631" width="6.5703125" customWidth="1"/>
    <col min="5632" max="5632" width="8.140625" customWidth="1"/>
    <col min="5633" max="5633" width="8.28515625" customWidth="1"/>
    <col min="5634" max="5634" width="7.7109375" customWidth="1"/>
    <col min="5635" max="5635" width="8" customWidth="1"/>
    <col min="5636" max="5636" width="7.7109375" customWidth="1"/>
    <col min="5637" max="5637" width="8" customWidth="1"/>
    <col min="5638" max="5638" width="8.85546875" customWidth="1"/>
    <col min="5639" max="5639" width="7.7109375" customWidth="1"/>
    <col min="5640" max="5640" width="8.42578125" customWidth="1"/>
    <col min="5641" max="5641" width="8.85546875" customWidth="1"/>
    <col min="5642" max="5642" width="7.7109375" customWidth="1"/>
    <col min="5643" max="5643" width="8.42578125" customWidth="1"/>
    <col min="5644" max="5644" width="7.42578125" customWidth="1"/>
    <col min="5645" max="5645" width="7.7109375" customWidth="1"/>
    <col min="5646" max="5646" width="7.42578125" customWidth="1"/>
    <col min="5647" max="5647" width="8.28515625" customWidth="1"/>
    <col min="5648" max="5648" width="7.42578125" customWidth="1"/>
    <col min="5649" max="5649" width="7.85546875" customWidth="1"/>
    <col min="5650" max="5650" width="8.5703125" customWidth="1"/>
    <col min="5651" max="5651" width="9.5703125" bestFit="1" customWidth="1"/>
    <col min="5652" max="5652" width="10" customWidth="1"/>
    <col min="5653" max="5653" width="0" hidden="1" customWidth="1"/>
    <col min="5654" max="5654" width="8.140625" customWidth="1"/>
    <col min="5655" max="5655" width="10.7109375" customWidth="1"/>
    <col min="5656" max="5656" width="10.42578125" customWidth="1"/>
    <col min="5881" max="5881" width="26.7109375" customWidth="1"/>
    <col min="5882" max="5882" width="7.28515625" customWidth="1"/>
    <col min="5883" max="5883" width="10.140625" customWidth="1"/>
    <col min="5884" max="5885" width="8.42578125" customWidth="1"/>
    <col min="5886" max="5886" width="8" customWidth="1"/>
    <col min="5887" max="5887" width="6.5703125" customWidth="1"/>
    <col min="5888" max="5888" width="8.140625" customWidth="1"/>
    <col min="5889" max="5889" width="8.28515625" customWidth="1"/>
    <col min="5890" max="5890" width="7.7109375" customWidth="1"/>
    <col min="5891" max="5891" width="8" customWidth="1"/>
    <col min="5892" max="5892" width="7.7109375" customWidth="1"/>
    <col min="5893" max="5893" width="8" customWidth="1"/>
    <col min="5894" max="5894" width="8.85546875" customWidth="1"/>
    <col min="5895" max="5895" width="7.7109375" customWidth="1"/>
    <col min="5896" max="5896" width="8.42578125" customWidth="1"/>
    <col min="5897" max="5897" width="8.85546875" customWidth="1"/>
    <col min="5898" max="5898" width="7.7109375" customWidth="1"/>
    <col min="5899" max="5899" width="8.42578125" customWidth="1"/>
    <col min="5900" max="5900" width="7.42578125" customWidth="1"/>
    <col min="5901" max="5901" width="7.7109375" customWidth="1"/>
    <col min="5902" max="5902" width="7.42578125" customWidth="1"/>
    <col min="5903" max="5903" width="8.28515625" customWidth="1"/>
    <col min="5904" max="5904" width="7.42578125" customWidth="1"/>
    <col min="5905" max="5905" width="7.85546875" customWidth="1"/>
    <col min="5906" max="5906" width="8.5703125" customWidth="1"/>
    <col min="5907" max="5907" width="9.5703125" bestFit="1" customWidth="1"/>
    <col min="5908" max="5908" width="10" customWidth="1"/>
    <col min="5909" max="5909" width="0" hidden="1" customWidth="1"/>
    <col min="5910" max="5910" width="8.140625" customWidth="1"/>
    <col min="5911" max="5911" width="10.7109375" customWidth="1"/>
    <col min="5912" max="5912" width="10.42578125" customWidth="1"/>
    <col min="6137" max="6137" width="26.7109375" customWidth="1"/>
    <col min="6138" max="6138" width="7.28515625" customWidth="1"/>
    <col min="6139" max="6139" width="10.140625" customWidth="1"/>
    <col min="6140" max="6141" width="8.42578125" customWidth="1"/>
    <col min="6142" max="6142" width="8" customWidth="1"/>
    <col min="6143" max="6143" width="6.5703125" customWidth="1"/>
    <col min="6144" max="6144" width="8.140625" customWidth="1"/>
    <col min="6145" max="6145" width="8.28515625" customWidth="1"/>
    <col min="6146" max="6146" width="7.7109375" customWidth="1"/>
    <col min="6147" max="6147" width="8" customWidth="1"/>
    <col min="6148" max="6148" width="7.7109375" customWidth="1"/>
    <col min="6149" max="6149" width="8" customWidth="1"/>
    <col min="6150" max="6150" width="8.85546875" customWidth="1"/>
    <col min="6151" max="6151" width="7.7109375" customWidth="1"/>
    <col min="6152" max="6152" width="8.42578125" customWidth="1"/>
    <col min="6153" max="6153" width="8.85546875" customWidth="1"/>
    <col min="6154" max="6154" width="7.7109375" customWidth="1"/>
    <col min="6155" max="6155" width="8.42578125" customWidth="1"/>
    <col min="6156" max="6156" width="7.42578125" customWidth="1"/>
    <col min="6157" max="6157" width="7.7109375" customWidth="1"/>
    <col min="6158" max="6158" width="7.42578125" customWidth="1"/>
    <col min="6159" max="6159" width="8.28515625" customWidth="1"/>
    <col min="6160" max="6160" width="7.42578125" customWidth="1"/>
    <col min="6161" max="6161" width="7.85546875" customWidth="1"/>
    <col min="6162" max="6162" width="8.5703125" customWidth="1"/>
    <col min="6163" max="6163" width="9.5703125" bestFit="1" customWidth="1"/>
    <col min="6164" max="6164" width="10" customWidth="1"/>
    <col min="6165" max="6165" width="0" hidden="1" customWidth="1"/>
    <col min="6166" max="6166" width="8.140625" customWidth="1"/>
    <col min="6167" max="6167" width="10.7109375" customWidth="1"/>
    <col min="6168" max="6168" width="10.42578125" customWidth="1"/>
    <col min="6393" max="6393" width="26.7109375" customWidth="1"/>
    <col min="6394" max="6394" width="7.28515625" customWidth="1"/>
    <col min="6395" max="6395" width="10.140625" customWidth="1"/>
    <col min="6396" max="6397" width="8.42578125" customWidth="1"/>
    <col min="6398" max="6398" width="8" customWidth="1"/>
    <col min="6399" max="6399" width="6.5703125" customWidth="1"/>
    <col min="6400" max="6400" width="8.140625" customWidth="1"/>
    <col min="6401" max="6401" width="8.28515625" customWidth="1"/>
    <col min="6402" max="6402" width="7.7109375" customWidth="1"/>
    <col min="6403" max="6403" width="8" customWidth="1"/>
    <col min="6404" max="6404" width="7.7109375" customWidth="1"/>
    <col min="6405" max="6405" width="8" customWidth="1"/>
    <col min="6406" max="6406" width="8.85546875" customWidth="1"/>
    <col min="6407" max="6407" width="7.7109375" customWidth="1"/>
    <col min="6408" max="6408" width="8.42578125" customWidth="1"/>
    <col min="6409" max="6409" width="8.85546875" customWidth="1"/>
    <col min="6410" max="6410" width="7.7109375" customWidth="1"/>
    <col min="6411" max="6411" width="8.42578125" customWidth="1"/>
    <col min="6412" max="6412" width="7.42578125" customWidth="1"/>
    <col min="6413" max="6413" width="7.7109375" customWidth="1"/>
    <col min="6414" max="6414" width="7.42578125" customWidth="1"/>
    <col min="6415" max="6415" width="8.28515625" customWidth="1"/>
    <col min="6416" max="6416" width="7.42578125" customWidth="1"/>
    <col min="6417" max="6417" width="7.85546875" customWidth="1"/>
    <col min="6418" max="6418" width="8.5703125" customWidth="1"/>
    <col min="6419" max="6419" width="9.5703125" bestFit="1" customWidth="1"/>
    <col min="6420" max="6420" width="10" customWidth="1"/>
    <col min="6421" max="6421" width="0" hidden="1" customWidth="1"/>
    <col min="6422" max="6422" width="8.140625" customWidth="1"/>
    <col min="6423" max="6423" width="10.7109375" customWidth="1"/>
    <col min="6424" max="6424" width="10.42578125" customWidth="1"/>
    <col min="6649" max="6649" width="26.7109375" customWidth="1"/>
    <col min="6650" max="6650" width="7.28515625" customWidth="1"/>
    <col min="6651" max="6651" width="10.140625" customWidth="1"/>
    <col min="6652" max="6653" width="8.42578125" customWidth="1"/>
    <col min="6654" max="6654" width="8" customWidth="1"/>
    <col min="6655" max="6655" width="6.5703125" customWidth="1"/>
    <col min="6656" max="6656" width="8.140625" customWidth="1"/>
    <col min="6657" max="6657" width="8.28515625" customWidth="1"/>
    <col min="6658" max="6658" width="7.7109375" customWidth="1"/>
    <col min="6659" max="6659" width="8" customWidth="1"/>
    <col min="6660" max="6660" width="7.7109375" customWidth="1"/>
    <col min="6661" max="6661" width="8" customWidth="1"/>
    <col min="6662" max="6662" width="8.85546875" customWidth="1"/>
    <col min="6663" max="6663" width="7.7109375" customWidth="1"/>
    <col min="6664" max="6664" width="8.42578125" customWidth="1"/>
    <col min="6665" max="6665" width="8.85546875" customWidth="1"/>
    <col min="6666" max="6666" width="7.7109375" customWidth="1"/>
    <col min="6667" max="6667" width="8.42578125" customWidth="1"/>
    <col min="6668" max="6668" width="7.42578125" customWidth="1"/>
    <col min="6669" max="6669" width="7.7109375" customWidth="1"/>
    <col min="6670" max="6670" width="7.42578125" customWidth="1"/>
    <col min="6671" max="6671" width="8.28515625" customWidth="1"/>
    <col min="6672" max="6672" width="7.42578125" customWidth="1"/>
    <col min="6673" max="6673" width="7.85546875" customWidth="1"/>
    <col min="6674" max="6674" width="8.5703125" customWidth="1"/>
    <col min="6675" max="6675" width="9.5703125" bestFit="1" customWidth="1"/>
    <col min="6676" max="6676" width="10" customWidth="1"/>
    <col min="6677" max="6677" width="0" hidden="1" customWidth="1"/>
    <col min="6678" max="6678" width="8.140625" customWidth="1"/>
    <col min="6679" max="6679" width="10.7109375" customWidth="1"/>
    <col min="6680" max="6680" width="10.42578125" customWidth="1"/>
    <col min="6905" max="6905" width="26.7109375" customWidth="1"/>
    <col min="6906" max="6906" width="7.28515625" customWidth="1"/>
    <col min="6907" max="6907" width="10.140625" customWidth="1"/>
    <col min="6908" max="6909" width="8.42578125" customWidth="1"/>
    <col min="6910" max="6910" width="8" customWidth="1"/>
    <col min="6911" max="6911" width="6.5703125" customWidth="1"/>
    <col min="6912" max="6912" width="8.140625" customWidth="1"/>
    <col min="6913" max="6913" width="8.28515625" customWidth="1"/>
    <col min="6914" max="6914" width="7.7109375" customWidth="1"/>
    <col min="6915" max="6915" width="8" customWidth="1"/>
    <col min="6916" max="6916" width="7.7109375" customWidth="1"/>
    <col min="6917" max="6917" width="8" customWidth="1"/>
    <col min="6918" max="6918" width="8.85546875" customWidth="1"/>
    <col min="6919" max="6919" width="7.7109375" customWidth="1"/>
    <col min="6920" max="6920" width="8.42578125" customWidth="1"/>
    <col min="6921" max="6921" width="8.85546875" customWidth="1"/>
    <col min="6922" max="6922" width="7.7109375" customWidth="1"/>
    <col min="6923" max="6923" width="8.42578125" customWidth="1"/>
    <col min="6924" max="6924" width="7.42578125" customWidth="1"/>
    <col min="6925" max="6925" width="7.7109375" customWidth="1"/>
    <col min="6926" max="6926" width="7.42578125" customWidth="1"/>
    <col min="6927" max="6927" width="8.28515625" customWidth="1"/>
    <col min="6928" max="6928" width="7.42578125" customWidth="1"/>
    <col min="6929" max="6929" width="7.85546875" customWidth="1"/>
    <col min="6930" max="6930" width="8.5703125" customWidth="1"/>
    <col min="6931" max="6931" width="9.5703125" bestFit="1" customWidth="1"/>
    <col min="6932" max="6932" width="10" customWidth="1"/>
    <col min="6933" max="6933" width="0" hidden="1" customWidth="1"/>
    <col min="6934" max="6934" width="8.140625" customWidth="1"/>
    <col min="6935" max="6935" width="10.7109375" customWidth="1"/>
    <col min="6936" max="6936" width="10.42578125" customWidth="1"/>
    <col min="7161" max="7161" width="26.7109375" customWidth="1"/>
    <col min="7162" max="7162" width="7.28515625" customWidth="1"/>
    <col min="7163" max="7163" width="10.140625" customWidth="1"/>
    <col min="7164" max="7165" width="8.42578125" customWidth="1"/>
    <col min="7166" max="7166" width="8" customWidth="1"/>
    <col min="7167" max="7167" width="6.5703125" customWidth="1"/>
    <col min="7168" max="7168" width="8.140625" customWidth="1"/>
    <col min="7169" max="7169" width="8.28515625" customWidth="1"/>
    <col min="7170" max="7170" width="7.7109375" customWidth="1"/>
    <col min="7171" max="7171" width="8" customWidth="1"/>
    <col min="7172" max="7172" width="7.7109375" customWidth="1"/>
    <col min="7173" max="7173" width="8" customWidth="1"/>
    <col min="7174" max="7174" width="8.85546875" customWidth="1"/>
    <col min="7175" max="7175" width="7.7109375" customWidth="1"/>
    <col min="7176" max="7176" width="8.42578125" customWidth="1"/>
    <col min="7177" max="7177" width="8.85546875" customWidth="1"/>
    <col min="7178" max="7178" width="7.7109375" customWidth="1"/>
    <col min="7179" max="7179" width="8.42578125" customWidth="1"/>
    <col min="7180" max="7180" width="7.42578125" customWidth="1"/>
    <col min="7181" max="7181" width="7.7109375" customWidth="1"/>
    <col min="7182" max="7182" width="7.42578125" customWidth="1"/>
    <col min="7183" max="7183" width="8.28515625" customWidth="1"/>
    <col min="7184" max="7184" width="7.42578125" customWidth="1"/>
    <col min="7185" max="7185" width="7.85546875" customWidth="1"/>
    <col min="7186" max="7186" width="8.5703125" customWidth="1"/>
    <col min="7187" max="7187" width="9.5703125" bestFit="1" customWidth="1"/>
    <col min="7188" max="7188" width="10" customWidth="1"/>
    <col min="7189" max="7189" width="0" hidden="1" customWidth="1"/>
    <col min="7190" max="7190" width="8.140625" customWidth="1"/>
    <col min="7191" max="7191" width="10.7109375" customWidth="1"/>
    <col min="7192" max="7192" width="10.42578125" customWidth="1"/>
    <col min="7417" max="7417" width="26.7109375" customWidth="1"/>
    <col min="7418" max="7418" width="7.28515625" customWidth="1"/>
    <col min="7419" max="7419" width="10.140625" customWidth="1"/>
    <col min="7420" max="7421" width="8.42578125" customWidth="1"/>
    <col min="7422" max="7422" width="8" customWidth="1"/>
    <col min="7423" max="7423" width="6.5703125" customWidth="1"/>
    <col min="7424" max="7424" width="8.140625" customWidth="1"/>
    <col min="7425" max="7425" width="8.28515625" customWidth="1"/>
    <col min="7426" max="7426" width="7.7109375" customWidth="1"/>
    <col min="7427" max="7427" width="8" customWidth="1"/>
    <col min="7428" max="7428" width="7.7109375" customWidth="1"/>
    <col min="7429" max="7429" width="8" customWidth="1"/>
    <col min="7430" max="7430" width="8.85546875" customWidth="1"/>
    <col min="7431" max="7431" width="7.7109375" customWidth="1"/>
    <col min="7432" max="7432" width="8.42578125" customWidth="1"/>
    <col min="7433" max="7433" width="8.85546875" customWidth="1"/>
    <col min="7434" max="7434" width="7.7109375" customWidth="1"/>
    <col min="7435" max="7435" width="8.42578125" customWidth="1"/>
    <col min="7436" max="7436" width="7.42578125" customWidth="1"/>
    <col min="7437" max="7437" width="7.7109375" customWidth="1"/>
    <col min="7438" max="7438" width="7.42578125" customWidth="1"/>
    <col min="7439" max="7439" width="8.28515625" customWidth="1"/>
    <col min="7440" max="7440" width="7.42578125" customWidth="1"/>
    <col min="7441" max="7441" width="7.85546875" customWidth="1"/>
    <col min="7442" max="7442" width="8.5703125" customWidth="1"/>
    <col min="7443" max="7443" width="9.5703125" bestFit="1" customWidth="1"/>
    <col min="7444" max="7444" width="10" customWidth="1"/>
    <col min="7445" max="7445" width="0" hidden="1" customWidth="1"/>
    <col min="7446" max="7446" width="8.140625" customWidth="1"/>
    <col min="7447" max="7447" width="10.7109375" customWidth="1"/>
    <col min="7448" max="7448" width="10.42578125" customWidth="1"/>
    <col min="7673" max="7673" width="26.7109375" customWidth="1"/>
    <col min="7674" max="7674" width="7.28515625" customWidth="1"/>
    <col min="7675" max="7675" width="10.140625" customWidth="1"/>
    <col min="7676" max="7677" width="8.42578125" customWidth="1"/>
    <col min="7678" max="7678" width="8" customWidth="1"/>
    <col min="7679" max="7679" width="6.5703125" customWidth="1"/>
    <col min="7680" max="7680" width="8.140625" customWidth="1"/>
    <col min="7681" max="7681" width="8.28515625" customWidth="1"/>
    <col min="7682" max="7682" width="7.7109375" customWidth="1"/>
    <col min="7683" max="7683" width="8" customWidth="1"/>
    <col min="7684" max="7684" width="7.7109375" customWidth="1"/>
    <col min="7685" max="7685" width="8" customWidth="1"/>
    <col min="7686" max="7686" width="8.85546875" customWidth="1"/>
    <col min="7687" max="7687" width="7.7109375" customWidth="1"/>
    <col min="7688" max="7688" width="8.42578125" customWidth="1"/>
    <col min="7689" max="7689" width="8.85546875" customWidth="1"/>
    <col min="7690" max="7690" width="7.7109375" customWidth="1"/>
    <col min="7691" max="7691" width="8.42578125" customWidth="1"/>
    <col min="7692" max="7692" width="7.42578125" customWidth="1"/>
    <col min="7693" max="7693" width="7.7109375" customWidth="1"/>
    <col min="7694" max="7694" width="7.42578125" customWidth="1"/>
    <col min="7695" max="7695" width="8.28515625" customWidth="1"/>
    <col min="7696" max="7696" width="7.42578125" customWidth="1"/>
    <col min="7697" max="7697" width="7.85546875" customWidth="1"/>
    <col min="7698" max="7698" width="8.5703125" customWidth="1"/>
    <col min="7699" max="7699" width="9.5703125" bestFit="1" customWidth="1"/>
    <col min="7700" max="7700" width="10" customWidth="1"/>
    <col min="7701" max="7701" width="0" hidden="1" customWidth="1"/>
    <col min="7702" max="7702" width="8.140625" customWidth="1"/>
    <col min="7703" max="7703" width="10.7109375" customWidth="1"/>
    <col min="7704" max="7704" width="10.42578125" customWidth="1"/>
    <col min="7929" max="7929" width="26.7109375" customWidth="1"/>
    <col min="7930" max="7930" width="7.28515625" customWidth="1"/>
    <col min="7931" max="7931" width="10.140625" customWidth="1"/>
    <col min="7932" max="7933" width="8.42578125" customWidth="1"/>
    <col min="7934" max="7934" width="8" customWidth="1"/>
    <col min="7935" max="7935" width="6.5703125" customWidth="1"/>
    <col min="7936" max="7936" width="8.140625" customWidth="1"/>
    <col min="7937" max="7937" width="8.28515625" customWidth="1"/>
    <col min="7938" max="7938" width="7.7109375" customWidth="1"/>
    <col min="7939" max="7939" width="8" customWidth="1"/>
    <col min="7940" max="7940" width="7.7109375" customWidth="1"/>
    <col min="7941" max="7941" width="8" customWidth="1"/>
    <col min="7942" max="7942" width="8.85546875" customWidth="1"/>
    <col min="7943" max="7943" width="7.7109375" customWidth="1"/>
    <col min="7944" max="7944" width="8.42578125" customWidth="1"/>
    <col min="7945" max="7945" width="8.85546875" customWidth="1"/>
    <col min="7946" max="7946" width="7.7109375" customWidth="1"/>
    <col min="7947" max="7947" width="8.42578125" customWidth="1"/>
    <col min="7948" max="7948" width="7.42578125" customWidth="1"/>
    <col min="7949" max="7949" width="7.7109375" customWidth="1"/>
    <col min="7950" max="7950" width="7.42578125" customWidth="1"/>
    <col min="7951" max="7951" width="8.28515625" customWidth="1"/>
    <col min="7952" max="7952" width="7.42578125" customWidth="1"/>
    <col min="7953" max="7953" width="7.85546875" customWidth="1"/>
    <col min="7954" max="7954" width="8.5703125" customWidth="1"/>
    <col min="7955" max="7955" width="9.5703125" bestFit="1" customWidth="1"/>
    <col min="7956" max="7956" width="10" customWidth="1"/>
    <col min="7957" max="7957" width="0" hidden="1" customWidth="1"/>
    <col min="7958" max="7958" width="8.140625" customWidth="1"/>
    <col min="7959" max="7959" width="10.7109375" customWidth="1"/>
    <col min="7960" max="7960" width="10.42578125" customWidth="1"/>
    <col min="8185" max="8185" width="26.7109375" customWidth="1"/>
    <col min="8186" max="8186" width="7.28515625" customWidth="1"/>
    <col min="8187" max="8187" width="10.140625" customWidth="1"/>
    <col min="8188" max="8189" width="8.42578125" customWidth="1"/>
    <col min="8190" max="8190" width="8" customWidth="1"/>
    <col min="8191" max="8191" width="6.5703125" customWidth="1"/>
    <col min="8192" max="8192" width="8.140625" customWidth="1"/>
    <col min="8193" max="8193" width="8.28515625" customWidth="1"/>
    <col min="8194" max="8194" width="7.7109375" customWidth="1"/>
    <col min="8195" max="8195" width="8" customWidth="1"/>
    <col min="8196" max="8196" width="7.7109375" customWidth="1"/>
    <col min="8197" max="8197" width="8" customWidth="1"/>
    <col min="8198" max="8198" width="8.85546875" customWidth="1"/>
    <col min="8199" max="8199" width="7.7109375" customWidth="1"/>
    <col min="8200" max="8200" width="8.42578125" customWidth="1"/>
    <col min="8201" max="8201" width="8.85546875" customWidth="1"/>
    <col min="8202" max="8202" width="7.7109375" customWidth="1"/>
    <col min="8203" max="8203" width="8.42578125" customWidth="1"/>
    <col min="8204" max="8204" width="7.42578125" customWidth="1"/>
    <col min="8205" max="8205" width="7.7109375" customWidth="1"/>
    <col min="8206" max="8206" width="7.42578125" customWidth="1"/>
    <col min="8207" max="8207" width="8.28515625" customWidth="1"/>
    <col min="8208" max="8208" width="7.42578125" customWidth="1"/>
    <col min="8209" max="8209" width="7.85546875" customWidth="1"/>
    <col min="8210" max="8210" width="8.5703125" customWidth="1"/>
    <col min="8211" max="8211" width="9.5703125" bestFit="1" customWidth="1"/>
    <col min="8212" max="8212" width="10" customWidth="1"/>
    <col min="8213" max="8213" width="0" hidden="1" customWidth="1"/>
    <col min="8214" max="8214" width="8.140625" customWidth="1"/>
    <col min="8215" max="8215" width="10.7109375" customWidth="1"/>
    <col min="8216" max="8216" width="10.42578125" customWidth="1"/>
    <col min="8441" max="8441" width="26.7109375" customWidth="1"/>
    <col min="8442" max="8442" width="7.28515625" customWidth="1"/>
    <col min="8443" max="8443" width="10.140625" customWidth="1"/>
    <col min="8444" max="8445" width="8.42578125" customWidth="1"/>
    <col min="8446" max="8446" width="8" customWidth="1"/>
    <col min="8447" max="8447" width="6.5703125" customWidth="1"/>
    <col min="8448" max="8448" width="8.140625" customWidth="1"/>
    <col min="8449" max="8449" width="8.28515625" customWidth="1"/>
    <col min="8450" max="8450" width="7.7109375" customWidth="1"/>
    <col min="8451" max="8451" width="8" customWidth="1"/>
    <col min="8452" max="8452" width="7.7109375" customWidth="1"/>
    <col min="8453" max="8453" width="8" customWidth="1"/>
    <col min="8454" max="8454" width="8.85546875" customWidth="1"/>
    <col min="8455" max="8455" width="7.7109375" customWidth="1"/>
    <col min="8456" max="8456" width="8.42578125" customWidth="1"/>
    <col min="8457" max="8457" width="8.85546875" customWidth="1"/>
    <col min="8458" max="8458" width="7.7109375" customWidth="1"/>
    <col min="8459" max="8459" width="8.42578125" customWidth="1"/>
    <col min="8460" max="8460" width="7.42578125" customWidth="1"/>
    <col min="8461" max="8461" width="7.7109375" customWidth="1"/>
    <col min="8462" max="8462" width="7.42578125" customWidth="1"/>
    <col min="8463" max="8463" width="8.28515625" customWidth="1"/>
    <col min="8464" max="8464" width="7.42578125" customWidth="1"/>
    <col min="8465" max="8465" width="7.85546875" customWidth="1"/>
    <col min="8466" max="8466" width="8.5703125" customWidth="1"/>
    <col min="8467" max="8467" width="9.5703125" bestFit="1" customWidth="1"/>
    <col min="8468" max="8468" width="10" customWidth="1"/>
    <col min="8469" max="8469" width="0" hidden="1" customWidth="1"/>
    <col min="8470" max="8470" width="8.140625" customWidth="1"/>
    <col min="8471" max="8471" width="10.7109375" customWidth="1"/>
    <col min="8472" max="8472" width="10.42578125" customWidth="1"/>
    <col min="8697" max="8697" width="26.7109375" customWidth="1"/>
    <col min="8698" max="8698" width="7.28515625" customWidth="1"/>
    <col min="8699" max="8699" width="10.140625" customWidth="1"/>
    <col min="8700" max="8701" width="8.42578125" customWidth="1"/>
    <col min="8702" max="8702" width="8" customWidth="1"/>
    <col min="8703" max="8703" width="6.5703125" customWidth="1"/>
    <col min="8704" max="8704" width="8.140625" customWidth="1"/>
    <col min="8705" max="8705" width="8.28515625" customWidth="1"/>
    <col min="8706" max="8706" width="7.7109375" customWidth="1"/>
    <col min="8707" max="8707" width="8" customWidth="1"/>
    <col min="8708" max="8708" width="7.7109375" customWidth="1"/>
    <col min="8709" max="8709" width="8" customWidth="1"/>
    <col min="8710" max="8710" width="8.85546875" customWidth="1"/>
    <col min="8711" max="8711" width="7.7109375" customWidth="1"/>
    <col min="8712" max="8712" width="8.42578125" customWidth="1"/>
    <col min="8713" max="8713" width="8.85546875" customWidth="1"/>
    <col min="8714" max="8714" width="7.7109375" customWidth="1"/>
    <col min="8715" max="8715" width="8.42578125" customWidth="1"/>
    <col min="8716" max="8716" width="7.42578125" customWidth="1"/>
    <col min="8717" max="8717" width="7.7109375" customWidth="1"/>
    <col min="8718" max="8718" width="7.42578125" customWidth="1"/>
    <col min="8719" max="8719" width="8.28515625" customWidth="1"/>
    <col min="8720" max="8720" width="7.42578125" customWidth="1"/>
    <col min="8721" max="8721" width="7.85546875" customWidth="1"/>
    <col min="8722" max="8722" width="8.5703125" customWidth="1"/>
    <col min="8723" max="8723" width="9.5703125" bestFit="1" customWidth="1"/>
    <col min="8724" max="8724" width="10" customWidth="1"/>
    <col min="8725" max="8725" width="0" hidden="1" customWidth="1"/>
    <col min="8726" max="8726" width="8.140625" customWidth="1"/>
    <col min="8727" max="8727" width="10.7109375" customWidth="1"/>
    <col min="8728" max="8728" width="10.42578125" customWidth="1"/>
    <col min="8953" max="8953" width="26.7109375" customWidth="1"/>
    <col min="8954" max="8954" width="7.28515625" customWidth="1"/>
    <col min="8955" max="8955" width="10.140625" customWidth="1"/>
    <col min="8956" max="8957" width="8.42578125" customWidth="1"/>
    <col min="8958" max="8958" width="8" customWidth="1"/>
    <col min="8959" max="8959" width="6.5703125" customWidth="1"/>
    <col min="8960" max="8960" width="8.140625" customWidth="1"/>
    <col min="8961" max="8961" width="8.28515625" customWidth="1"/>
    <col min="8962" max="8962" width="7.7109375" customWidth="1"/>
    <col min="8963" max="8963" width="8" customWidth="1"/>
    <col min="8964" max="8964" width="7.7109375" customWidth="1"/>
    <col min="8965" max="8965" width="8" customWidth="1"/>
    <col min="8966" max="8966" width="8.85546875" customWidth="1"/>
    <col min="8967" max="8967" width="7.7109375" customWidth="1"/>
    <col min="8968" max="8968" width="8.42578125" customWidth="1"/>
    <col min="8969" max="8969" width="8.85546875" customWidth="1"/>
    <col min="8970" max="8970" width="7.7109375" customWidth="1"/>
    <col min="8971" max="8971" width="8.42578125" customWidth="1"/>
    <col min="8972" max="8972" width="7.42578125" customWidth="1"/>
    <col min="8973" max="8973" width="7.7109375" customWidth="1"/>
    <col min="8974" max="8974" width="7.42578125" customWidth="1"/>
    <col min="8975" max="8975" width="8.28515625" customWidth="1"/>
    <col min="8976" max="8976" width="7.42578125" customWidth="1"/>
    <col min="8977" max="8977" width="7.85546875" customWidth="1"/>
    <col min="8978" max="8978" width="8.5703125" customWidth="1"/>
    <col min="8979" max="8979" width="9.5703125" bestFit="1" customWidth="1"/>
    <col min="8980" max="8980" width="10" customWidth="1"/>
    <col min="8981" max="8981" width="0" hidden="1" customWidth="1"/>
    <col min="8982" max="8982" width="8.140625" customWidth="1"/>
    <col min="8983" max="8983" width="10.7109375" customWidth="1"/>
    <col min="8984" max="8984" width="10.42578125" customWidth="1"/>
    <col min="9209" max="9209" width="26.7109375" customWidth="1"/>
    <col min="9210" max="9210" width="7.28515625" customWidth="1"/>
    <col min="9211" max="9211" width="10.140625" customWidth="1"/>
    <col min="9212" max="9213" width="8.42578125" customWidth="1"/>
    <col min="9214" max="9214" width="8" customWidth="1"/>
    <col min="9215" max="9215" width="6.5703125" customWidth="1"/>
    <col min="9216" max="9216" width="8.140625" customWidth="1"/>
    <col min="9217" max="9217" width="8.28515625" customWidth="1"/>
    <col min="9218" max="9218" width="7.7109375" customWidth="1"/>
    <col min="9219" max="9219" width="8" customWidth="1"/>
    <col min="9220" max="9220" width="7.7109375" customWidth="1"/>
    <col min="9221" max="9221" width="8" customWidth="1"/>
    <col min="9222" max="9222" width="8.85546875" customWidth="1"/>
    <col min="9223" max="9223" width="7.7109375" customWidth="1"/>
    <col min="9224" max="9224" width="8.42578125" customWidth="1"/>
    <col min="9225" max="9225" width="8.85546875" customWidth="1"/>
    <col min="9226" max="9226" width="7.7109375" customWidth="1"/>
    <col min="9227" max="9227" width="8.42578125" customWidth="1"/>
    <col min="9228" max="9228" width="7.42578125" customWidth="1"/>
    <col min="9229" max="9229" width="7.7109375" customWidth="1"/>
    <col min="9230" max="9230" width="7.42578125" customWidth="1"/>
    <col min="9231" max="9231" width="8.28515625" customWidth="1"/>
    <col min="9232" max="9232" width="7.42578125" customWidth="1"/>
    <col min="9233" max="9233" width="7.85546875" customWidth="1"/>
    <col min="9234" max="9234" width="8.5703125" customWidth="1"/>
    <col min="9235" max="9235" width="9.5703125" bestFit="1" customWidth="1"/>
    <col min="9236" max="9236" width="10" customWidth="1"/>
    <col min="9237" max="9237" width="0" hidden="1" customWidth="1"/>
    <col min="9238" max="9238" width="8.140625" customWidth="1"/>
    <col min="9239" max="9239" width="10.7109375" customWidth="1"/>
    <col min="9240" max="9240" width="10.42578125" customWidth="1"/>
    <col min="9465" max="9465" width="26.7109375" customWidth="1"/>
    <col min="9466" max="9466" width="7.28515625" customWidth="1"/>
    <col min="9467" max="9467" width="10.140625" customWidth="1"/>
    <col min="9468" max="9469" width="8.42578125" customWidth="1"/>
    <col min="9470" max="9470" width="8" customWidth="1"/>
    <col min="9471" max="9471" width="6.5703125" customWidth="1"/>
    <col min="9472" max="9472" width="8.140625" customWidth="1"/>
    <col min="9473" max="9473" width="8.28515625" customWidth="1"/>
    <col min="9474" max="9474" width="7.7109375" customWidth="1"/>
    <col min="9475" max="9475" width="8" customWidth="1"/>
    <col min="9476" max="9476" width="7.7109375" customWidth="1"/>
    <col min="9477" max="9477" width="8" customWidth="1"/>
    <col min="9478" max="9478" width="8.85546875" customWidth="1"/>
    <col min="9479" max="9479" width="7.7109375" customWidth="1"/>
    <col min="9480" max="9480" width="8.42578125" customWidth="1"/>
    <col min="9481" max="9481" width="8.85546875" customWidth="1"/>
    <col min="9482" max="9482" width="7.7109375" customWidth="1"/>
    <col min="9483" max="9483" width="8.42578125" customWidth="1"/>
    <col min="9484" max="9484" width="7.42578125" customWidth="1"/>
    <col min="9485" max="9485" width="7.7109375" customWidth="1"/>
    <col min="9486" max="9486" width="7.42578125" customWidth="1"/>
    <col min="9487" max="9487" width="8.28515625" customWidth="1"/>
    <col min="9488" max="9488" width="7.42578125" customWidth="1"/>
    <col min="9489" max="9489" width="7.85546875" customWidth="1"/>
    <col min="9490" max="9490" width="8.5703125" customWidth="1"/>
    <col min="9491" max="9491" width="9.5703125" bestFit="1" customWidth="1"/>
    <col min="9492" max="9492" width="10" customWidth="1"/>
    <col min="9493" max="9493" width="0" hidden="1" customWidth="1"/>
    <col min="9494" max="9494" width="8.140625" customWidth="1"/>
    <col min="9495" max="9495" width="10.7109375" customWidth="1"/>
    <col min="9496" max="9496" width="10.42578125" customWidth="1"/>
    <col min="9721" max="9721" width="26.7109375" customWidth="1"/>
    <col min="9722" max="9722" width="7.28515625" customWidth="1"/>
    <col min="9723" max="9723" width="10.140625" customWidth="1"/>
    <col min="9724" max="9725" width="8.42578125" customWidth="1"/>
    <col min="9726" max="9726" width="8" customWidth="1"/>
    <col min="9727" max="9727" width="6.5703125" customWidth="1"/>
    <col min="9728" max="9728" width="8.140625" customWidth="1"/>
    <col min="9729" max="9729" width="8.28515625" customWidth="1"/>
    <col min="9730" max="9730" width="7.7109375" customWidth="1"/>
    <col min="9731" max="9731" width="8" customWidth="1"/>
    <col min="9732" max="9732" width="7.7109375" customWidth="1"/>
    <col min="9733" max="9733" width="8" customWidth="1"/>
    <col min="9734" max="9734" width="8.85546875" customWidth="1"/>
    <col min="9735" max="9735" width="7.7109375" customWidth="1"/>
    <col min="9736" max="9736" width="8.42578125" customWidth="1"/>
    <col min="9737" max="9737" width="8.85546875" customWidth="1"/>
    <col min="9738" max="9738" width="7.7109375" customWidth="1"/>
    <col min="9739" max="9739" width="8.42578125" customWidth="1"/>
    <col min="9740" max="9740" width="7.42578125" customWidth="1"/>
    <col min="9741" max="9741" width="7.7109375" customWidth="1"/>
    <col min="9742" max="9742" width="7.42578125" customWidth="1"/>
    <col min="9743" max="9743" width="8.28515625" customWidth="1"/>
    <col min="9744" max="9744" width="7.42578125" customWidth="1"/>
    <col min="9745" max="9745" width="7.85546875" customWidth="1"/>
    <col min="9746" max="9746" width="8.5703125" customWidth="1"/>
    <col min="9747" max="9747" width="9.5703125" bestFit="1" customWidth="1"/>
    <col min="9748" max="9748" width="10" customWidth="1"/>
    <col min="9749" max="9749" width="0" hidden="1" customWidth="1"/>
    <col min="9750" max="9750" width="8.140625" customWidth="1"/>
    <col min="9751" max="9751" width="10.7109375" customWidth="1"/>
    <col min="9752" max="9752" width="10.42578125" customWidth="1"/>
    <col min="9977" max="9977" width="26.7109375" customWidth="1"/>
    <col min="9978" max="9978" width="7.28515625" customWidth="1"/>
    <col min="9979" max="9979" width="10.140625" customWidth="1"/>
    <col min="9980" max="9981" width="8.42578125" customWidth="1"/>
    <col min="9982" max="9982" width="8" customWidth="1"/>
    <col min="9983" max="9983" width="6.5703125" customWidth="1"/>
    <col min="9984" max="9984" width="8.140625" customWidth="1"/>
    <col min="9985" max="9985" width="8.28515625" customWidth="1"/>
    <col min="9986" max="9986" width="7.7109375" customWidth="1"/>
    <col min="9987" max="9987" width="8" customWidth="1"/>
    <col min="9988" max="9988" width="7.7109375" customWidth="1"/>
    <col min="9989" max="9989" width="8" customWidth="1"/>
    <col min="9990" max="9990" width="8.85546875" customWidth="1"/>
    <col min="9991" max="9991" width="7.7109375" customWidth="1"/>
    <col min="9992" max="9992" width="8.42578125" customWidth="1"/>
    <col min="9993" max="9993" width="8.85546875" customWidth="1"/>
    <col min="9994" max="9994" width="7.7109375" customWidth="1"/>
    <col min="9995" max="9995" width="8.42578125" customWidth="1"/>
    <col min="9996" max="9996" width="7.42578125" customWidth="1"/>
    <col min="9997" max="9997" width="7.7109375" customWidth="1"/>
    <col min="9998" max="9998" width="7.42578125" customWidth="1"/>
    <col min="9999" max="9999" width="8.28515625" customWidth="1"/>
    <col min="10000" max="10000" width="7.42578125" customWidth="1"/>
    <col min="10001" max="10001" width="7.85546875" customWidth="1"/>
    <col min="10002" max="10002" width="8.5703125" customWidth="1"/>
    <col min="10003" max="10003" width="9.5703125" bestFit="1" customWidth="1"/>
    <col min="10004" max="10004" width="10" customWidth="1"/>
    <col min="10005" max="10005" width="0" hidden="1" customWidth="1"/>
    <col min="10006" max="10006" width="8.140625" customWidth="1"/>
    <col min="10007" max="10007" width="10.7109375" customWidth="1"/>
    <col min="10008" max="10008" width="10.42578125" customWidth="1"/>
    <col min="10233" max="10233" width="26.7109375" customWidth="1"/>
    <col min="10234" max="10234" width="7.28515625" customWidth="1"/>
    <col min="10235" max="10235" width="10.140625" customWidth="1"/>
    <col min="10236" max="10237" width="8.42578125" customWidth="1"/>
    <col min="10238" max="10238" width="8" customWidth="1"/>
    <col min="10239" max="10239" width="6.5703125" customWidth="1"/>
    <col min="10240" max="10240" width="8.140625" customWidth="1"/>
    <col min="10241" max="10241" width="8.28515625" customWidth="1"/>
    <col min="10242" max="10242" width="7.7109375" customWidth="1"/>
    <col min="10243" max="10243" width="8" customWidth="1"/>
    <col min="10244" max="10244" width="7.7109375" customWidth="1"/>
    <col min="10245" max="10245" width="8" customWidth="1"/>
    <col min="10246" max="10246" width="8.85546875" customWidth="1"/>
    <col min="10247" max="10247" width="7.7109375" customWidth="1"/>
    <col min="10248" max="10248" width="8.42578125" customWidth="1"/>
    <col min="10249" max="10249" width="8.85546875" customWidth="1"/>
    <col min="10250" max="10250" width="7.7109375" customWidth="1"/>
    <col min="10251" max="10251" width="8.42578125" customWidth="1"/>
    <col min="10252" max="10252" width="7.42578125" customWidth="1"/>
    <col min="10253" max="10253" width="7.7109375" customWidth="1"/>
    <col min="10254" max="10254" width="7.42578125" customWidth="1"/>
    <col min="10255" max="10255" width="8.28515625" customWidth="1"/>
    <col min="10256" max="10256" width="7.42578125" customWidth="1"/>
    <col min="10257" max="10257" width="7.85546875" customWidth="1"/>
    <col min="10258" max="10258" width="8.5703125" customWidth="1"/>
    <col min="10259" max="10259" width="9.5703125" bestFit="1" customWidth="1"/>
    <col min="10260" max="10260" width="10" customWidth="1"/>
    <col min="10261" max="10261" width="0" hidden="1" customWidth="1"/>
    <col min="10262" max="10262" width="8.140625" customWidth="1"/>
    <col min="10263" max="10263" width="10.7109375" customWidth="1"/>
    <col min="10264" max="10264" width="10.42578125" customWidth="1"/>
    <col min="10489" max="10489" width="26.7109375" customWidth="1"/>
    <col min="10490" max="10490" width="7.28515625" customWidth="1"/>
    <col min="10491" max="10491" width="10.140625" customWidth="1"/>
    <col min="10492" max="10493" width="8.42578125" customWidth="1"/>
    <col min="10494" max="10494" width="8" customWidth="1"/>
    <col min="10495" max="10495" width="6.5703125" customWidth="1"/>
    <col min="10496" max="10496" width="8.140625" customWidth="1"/>
    <col min="10497" max="10497" width="8.28515625" customWidth="1"/>
    <col min="10498" max="10498" width="7.7109375" customWidth="1"/>
    <col min="10499" max="10499" width="8" customWidth="1"/>
    <col min="10500" max="10500" width="7.7109375" customWidth="1"/>
    <col min="10501" max="10501" width="8" customWidth="1"/>
    <col min="10502" max="10502" width="8.85546875" customWidth="1"/>
    <col min="10503" max="10503" width="7.7109375" customWidth="1"/>
    <col min="10504" max="10504" width="8.42578125" customWidth="1"/>
    <col min="10505" max="10505" width="8.85546875" customWidth="1"/>
    <col min="10506" max="10506" width="7.7109375" customWidth="1"/>
    <col min="10507" max="10507" width="8.42578125" customWidth="1"/>
    <col min="10508" max="10508" width="7.42578125" customWidth="1"/>
    <col min="10509" max="10509" width="7.7109375" customWidth="1"/>
    <col min="10510" max="10510" width="7.42578125" customWidth="1"/>
    <col min="10511" max="10511" width="8.28515625" customWidth="1"/>
    <col min="10512" max="10512" width="7.42578125" customWidth="1"/>
    <col min="10513" max="10513" width="7.85546875" customWidth="1"/>
    <col min="10514" max="10514" width="8.5703125" customWidth="1"/>
    <col min="10515" max="10515" width="9.5703125" bestFit="1" customWidth="1"/>
    <col min="10516" max="10516" width="10" customWidth="1"/>
    <col min="10517" max="10517" width="0" hidden="1" customWidth="1"/>
    <col min="10518" max="10518" width="8.140625" customWidth="1"/>
    <col min="10519" max="10519" width="10.7109375" customWidth="1"/>
    <col min="10520" max="10520" width="10.42578125" customWidth="1"/>
    <col min="10745" max="10745" width="26.7109375" customWidth="1"/>
    <col min="10746" max="10746" width="7.28515625" customWidth="1"/>
    <col min="10747" max="10747" width="10.140625" customWidth="1"/>
    <col min="10748" max="10749" width="8.42578125" customWidth="1"/>
    <col min="10750" max="10750" width="8" customWidth="1"/>
    <col min="10751" max="10751" width="6.5703125" customWidth="1"/>
    <col min="10752" max="10752" width="8.140625" customWidth="1"/>
    <col min="10753" max="10753" width="8.28515625" customWidth="1"/>
    <col min="10754" max="10754" width="7.7109375" customWidth="1"/>
    <col min="10755" max="10755" width="8" customWidth="1"/>
    <col min="10756" max="10756" width="7.7109375" customWidth="1"/>
    <col min="10757" max="10757" width="8" customWidth="1"/>
    <col min="10758" max="10758" width="8.85546875" customWidth="1"/>
    <col min="10759" max="10759" width="7.7109375" customWidth="1"/>
    <col min="10760" max="10760" width="8.42578125" customWidth="1"/>
    <col min="10761" max="10761" width="8.85546875" customWidth="1"/>
    <col min="10762" max="10762" width="7.7109375" customWidth="1"/>
    <col min="10763" max="10763" width="8.42578125" customWidth="1"/>
    <col min="10764" max="10764" width="7.42578125" customWidth="1"/>
    <col min="10765" max="10765" width="7.7109375" customWidth="1"/>
    <col min="10766" max="10766" width="7.42578125" customWidth="1"/>
    <col min="10767" max="10767" width="8.28515625" customWidth="1"/>
    <col min="10768" max="10768" width="7.42578125" customWidth="1"/>
    <col min="10769" max="10769" width="7.85546875" customWidth="1"/>
    <col min="10770" max="10770" width="8.5703125" customWidth="1"/>
    <col min="10771" max="10771" width="9.5703125" bestFit="1" customWidth="1"/>
    <col min="10772" max="10772" width="10" customWidth="1"/>
    <col min="10773" max="10773" width="0" hidden="1" customWidth="1"/>
    <col min="10774" max="10774" width="8.140625" customWidth="1"/>
    <col min="10775" max="10775" width="10.7109375" customWidth="1"/>
    <col min="10776" max="10776" width="10.42578125" customWidth="1"/>
    <col min="11001" max="11001" width="26.7109375" customWidth="1"/>
    <col min="11002" max="11002" width="7.28515625" customWidth="1"/>
    <col min="11003" max="11003" width="10.140625" customWidth="1"/>
    <col min="11004" max="11005" width="8.42578125" customWidth="1"/>
    <col min="11006" max="11006" width="8" customWidth="1"/>
    <col min="11007" max="11007" width="6.5703125" customWidth="1"/>
    <col min="11008" max="11008" width="8.140625" customWidth="1"/>
    <col min="11009" max="11009" width="8.28515625" customWidth="1"/>
    <col min="11010" max="11010" width="7.7109375" customWidth="1"/>
    <col min="11011" max="11011" width="8" customWidth="1"/>
    <col min="11012" max="11012" width="7.7109375" customWidth="1"/>
    <col min="11013" max="11013" width="8" customWidth="1"/>
    <col min="11014" max="11014" width="8.85546875" customWidth="1"/>
    <col min="11015" max="11015" width="7.7109375" customWidth="1"/>
    <col min="11016" max="11016" width="8.42578125" customWidth="1"/>
    <col min="11017" max="11017" width="8.85546875" customWidth="1"/>
    <col min="11018" max="11018" width="7.7109375" customWidth="1"/>
    <col min="11019" max="11019" width="8.42578125" customWidth="1"/>
    <col min="11020" max="11020" width="7.42578125" customWidth="1"/>
    <col min="11021" max="11021" width="7.7109375" customWidth="1"/>
    <col min="11022" max="11022" width="7.42578125" customWidth="1"/>
    <col min="11023" max="11023" width="8.28515625" customWidth="1"/>
    <col min="11024" max="11024" width="7.42578125" customWidth="1"/>
    <col min="11025" max="11025" width="7.85546875" customWidth="1"/>
    <col min="11026" max="11026" width="8.5703125" customWidth="1"/>
    <col min="11027" max="11027" width="9.5703125" bestFit="1" customWidth="1"/>
    <col min="11028" max="11028" width="10" customWidth="1"/>
    <col min="11029" max="11029" width="0" hidden="1" customWidth="1"/>
    <col min="11030" max="11030" width="8.140625" customWidth="1"/>
    <col min="11031" max="11031" width="10.7109375" customWidth="1"/>
    <col min="11032" max="11032" width="10.42578125" customWidth="1"/>
    <col min="11257" max="11257" width="26.7109375" customWidth="1"/>
    <col min="11258" max="11258" width="7.28515625" customWidth="1"/>
    <col min="11259" max="11259" width="10.140625" customWidth="1"/>
    <col min="11260" max="11261" width="8.42578125" customWidth="1"/>
    <col min="11262" max="11262" width="8" customWidth="1"/>
    <col min="11263" max="11263" width="6.5703125" customWidth="1"/>
    <col min="11264" max="11264" width="8.140625" customWidth="1"/>
    <col min="11265" max="11265" width="8.28515625" customWidth="1"/>
    <col min="11266" max="11266" width="7.7109375" customWidth="1"/>
    <col min="11267" max="11267" width="8" customWidth="1"/>
    <col min="11268" max="11268" width="7.7109375" customWidth="1"/>
    <col min="11269" max="11269" width="8" customWidth="1"/>
    <col min="11270" max="11270" width="8.85546875" customWidth="1"/>
    <col min="11271" max="11271" width="7.7109375" customWidth="1"/>
    <col min="11272" max="11272" width="8.42578125" customWidth="1"/>
    <col min="11273" max="11273" width="8.85546875" customWidth="1"/>
    <col min="11274" max="11274" width="7.7109375" customWidth="1"/>
    <col min="11275" max="11275" width="8.42578125" customWidth="1"/>
    <col min="11276" max="11276" width="7.42578125" customWidth="1"/>
    <col min="11277" max="11277" width="7.7109375" customWidth="1"/>
    <col min="11278" max="11278" width="7.42578125" customWidth="1"/>
    <col min="11279" max="11279" width="8.28515625" customWidth="1"/>
    <col min="11280" max="11280" width="7.42578125" customWidth="1"/>
    <col min="11281" max="11281" width="7.85546875" customWidth="1"/>
    <col min="11282" max="11282" width="8.5703125" customWidth="1"/>
    <col min="11283" max="11283" width="9.5703125" bestFit="1" customWidth="1"/>
    <col min="11284" max="11284" width="10" customWidth="1"/>
    <col min="11285" max="11285" width="0" hidden="1" customWidth="1"/>
    <col min="11286" max="11286" width="8.140625" customWidth="1"/>
    <col min="11287" max="11287" width="10.7109375" customWidth="1"/>
    <col min="11288" max="11288" width="10.42578125" customWidth="1"/>
    <col min="11513" max="11513" width="26.7109375" customWidth="1"/>
    <col min="11514" max="11514" width="7.28515625" customWidth="1"/>
    <col min="11515" max="11515" width="10.140625" customWidth="1"/>
    <col min="11516" max="11517" width="8.42578125" customWidth="1"/>
    <col min="11518" max="11518" width="8" customWidth="1"/>
    <col min="11519" max="11519" width="6.5703125" customWidth="1"/>
    <col min="11520" max="11520" width="8.140625" customWidth="1"/>
    <col min="11521" max="11521" width="8.28515625" customWidth="1"/>
    <col min="11522" max="11522" width="7.7109375" customWidth="1"/>
    <col min="11523" max="11523" width="8" customWidth="1"/>
    <col min="11524" max="11524" width="7.7109375" customWidth="1"/>
    <col min="11525" max="11525" width="8" customWidth="1"/>
    <col min="11526" max="11526" width="8.85546875" customWidth="1"/>
    <col min="11527" max="11527" width="7.7109375" customWidth="1"/>
    <col min="11528" max="11528" width="8.42578125" customWidth="1"/>
    <col min="11529" max="11529" width="8.85546875" customWidth="1"/>
    <col min="11530" max="11530" width="7.7109375" customWidth="1"/>
    <col min="11531" max="11531" width="8.42578125" customWidth="1"/>
    <col min="11532" max="11532" width="7.42578125" customWidth="1"/>
    <col min="11533" max="11533" width="7.7109375" customWidth="1"/>
    <col min="11534" max="11534" width="7.42578125" customWidth="1"/>
    <col min="11535" max="11535" width="8.28515625" customWidth="1"/>
    <col min="11536" max="11536" width="7.42578125" customWidth="1"/>
    <col min="11537" max="11537" width="7.85546875" customWidth="1"/>
    <col min="11538" max="11538" width="8.5703125" customWidth="1"/>
    <col min="11539" max="11539" width="9.5703125" bestFit="1" customWidth="1"/>
    <col min="11540" max="11540" width="10" customWidth="1"/>
    <col min="11541" max="11541" width="0" hidden="1" customWidth="1"/>
    <col min="11542" max="11542" width="8.140625" customWidth="1"/>
    <col min="11543" max="11543" width="10.7109375" customWidth="1"/>
    <col min="11544" max="11544" width="10.42578125" customWidth="1"/>
    <col min="11769" max="11769" width="26.7109375" customWidth="1"/>
    <col min="11770" max="11770" width="7.28515625" customWidth="1"/>
    <col min="11771" max="11771" width="10.140625" customWidth="1"/>
    <col min="11772" max="11773" width="8.42578125" customWidth="1"/>
    <col min="11774" max="11774" width="8" customWidth="1"/>
    <col min="11775" max="11775" width="6.5703125" customWidth="1"/>
    <col min="11776" max="11776" width="8.140625" customWidth="1"/>
    <col min="11777" max="11777" width="8.28515625" customWidth="1"/>
    <col min="11778" max="11778" width="7.7109375" customWidth="1"/>
    <col min="11779" max="11779" width="8" customWidth="1"/>
    <col min="11780" max="11780" width="7.7109375" customWidth="1"/>
    <col min="11781" max="11781" width="8" customWidth="1"/>
    <col min="11782" max="11782" width="8.85546875" customWidth="1"/>
    <col min="11783" max="11783" width="7.7109375" customWidth="1"/>
    <col min="11784" max="11784" width="8.42578125" customWidth="1"/>
    <col min="11785" max="11785" width="8.85546875" customWidth="1"/>
    <col min="11786" max="11786" width="7.7109375" customWidth="1"/>
    <col min="11787" max="11787" width="8.42578125" customWidth="1"/>
    <col min="11788" max="11788" width="7.42578125" customWidth="1"/>
    <col min="11789" max="11789" width="7.7109375" customWidth="1"/>
    <col min="11790" max="11790" width="7.42578125" customWidth="1"/>
    <col min="11791" max="11791" width="8.28515625" customWidth="1"/>
    <col min="11792" max="11792" width="7.42578125" customWidth="1"/>
    <col min="11793" max="11793" width="7.85546875" customWidth="1"/>
    <col min="11794" max="11794" width="8.5703125" customWidth="1"/>
    <col min="11795" max="11795" width="9.5703125" bestFit="1" customWidth="1"/>
    <col min="11796" max="11796" width="10" customWidth="1"/>
    <col min="11797" max="11797" width="0" hidden="1" customWidth="1"/>
    <col min="11798" max="11798" width="8.140625" customWidth="1"/>
    <col min="11799" max="11799" width="10.7109375" customWidth="1"/>
    <col min="11800" max="11800" width="10.42578125" customWidth="1"/>
    <col min="12025" max="12025" width="26.7109375" customWidth="1"/>
    <col min="12026" max="12026" width="7.28515625" customWidth="1"/>
    <col min="12027" max="12027" width="10.140625" customWidth="1"/>
    <col min="12028" max="12029" width="8.42578125" customWidth="1"/>
    <col min="12030" max="12030" width="8" customWidth="1"/>
    <col min="12031" max="12031" width="6.5703125" customWidth="1"/>
    <col min="12032" max="12032" width="8.140625" customWidth="1"/>
    <col min="12033" max="12033" width="8.28515625" customWidth="1"/>
    <col min="12034" max="12034" width="7.7109375" customWidth="1"/>
    <col min="12035" max="12035" width="8" customWidth="1"/>
    <col min="12036" max="12036" width="7.7109375" customWidth="1"/>
    <col min="12037" max="12037" width="8" customWidth="1"/>
    <col min="12038" max="12038" width="8.85546875" customWidth="1"/>
    <col min="12039" max="12039" width="7.7109375" customWidth="1"/>
    <col min="12040" max="12040" width="8.42578125" customWidth="1"/>
    <col min="12041" max="12041" width="8.85546875" customWidth="1"/>
    <col min="12042" max="12042" width="7.7109375" customWidth="1"/>
    <col min="12043" max="12043" width="8.42578125" customWidth="1"/>
    <col min="12044" max="12044" width="7.42578125" customWidth="1"/>
    <col min="12045" max="12045" width="7.7109375" customWidth="1"/>
    <col min="12046" max="12046" width="7.42578125" customWidth="1"/>
    <col min="12047" max="12047" width="8.28515625" customWidth="1"/>
    <col min="12048" max="12048" width="7.42578125" customWidth="1"/>
    <col min="12049" max="12049" width="7.85546875" customWidth="1"/>
    <col min="12050" max="12050" width="8.5703125" customWidth="1"/>
    <col min="12051" max="12051" width="9.5703125" bestFit="1" customWidth="1"/>
    <col min="12052" max="12052" width="10" customWidth="1"/>
    <col min="12053" max="12053" width="0" hidden="1" customWidth="1"/>
    <col min="12054" max="12054" width="8.140625" customWidth="1"/>
    <col min="12055" max="12055" width="10.7109375" customWidth="1"/>
    <col min="12056" max="12056" width="10.42578125" customWidth="1"/>
    <col min="12281" max="12281" width="26.7109375" customWidth="1"/>
    <col min="12282" max="12282" width="7.28515625" customWidth="1"/>
    <col min="12283" max="12283" width="10.140625" customWidth="1"/>
    <col min="12284" max="12285" width="8.42578125" customWidth="1"/>
    <col min="12286" max="12286" width="8" customWidth="1"/>
    <col min="12287" max="12287" width="6.5703125" customWidth="1"/>
    <col min="12288" max="12288" width="8.140625" customWidth="1"/>
    <col min="12289" max="12289" width="8.28515625" customWidth="1"/>
    <col min="12290" max="12290" width="7.7109375" customWidth="1"/>
    <col min="12291" max="12291" width="8" customWidth="1"/>
    <col min="12292" max="12292" width="7.7109375" customWidth="1"/>
    <col min="12293" max="12293" width="8" customWidth="1"/>
    <col min="12294" max="12294" width="8.85546875" customWidth="1"/>
    <col min="12295" max="12295" width="7.7109375" customWidth="1"/>
    <col min="12296" max="12296" width="8.42578125" customWidth="1"/>
    <col min="12297" max="12297" width="8.85546875" customWidth="1"/>
    <col min="12298" max="12298" width="7.7109375" customWidth="1"/>
    <col min="12299" max="12299" width="8.42578125" customWidth="1"/>
    <col min="12300" max="12300" width="7.42578125" customWidth="1"/>
    <col min="12301" max="12301" width="7.7109375" customWidth="1"/>
    <col min="12302" max="12302" width="7.42578125" customWidth="1"/>
    <col min="12303" max="12303" width="8.28515625" customWidth="1"/>
    <col min="12304" max="12304" width="7.42578125" customWidth="1"/>
    <col min="12305" max="12305" width="7.85546875" customWidth="1"/>
    <col min="12306" max="12306" width="8.5703125" customWidth="1"/>
    <col min="12307" max="12307" width="9.5703125" bestFit="1" customWidth="1"/>
    <col min="12308" max="12308" width="10" customWidth="1"/>
    <col min="12309" max="12309" width="0" hidden="1" customWidth="1"/>
    <col min="12310" max="12310" width="8.140625" customWidth="1"/>
    <col min="12311" max="12311" width="10.7109375" customWidth="1"/>
    <col min="12312" max="12312" width="10.42578125" customWidth="1"/>
    <col min="12537" max="12537" width="26.7109375" customWidth="1"/>
    <col min="12538" max="12538" width="7.28515625" customWidth="1"/>
    <col min="12539" max="12539" width="10.140625" customWidth="1"/>
    <col min="12540" max="12541" width="8.42578125" customWidth="1"/>
    <col min="12542" max="12542" width="8" customWidth="1"/>
    <col min="12543" max="12543" width="6.5703125" customWidth="1"/>
    <col min="12544" max="12544" width="8.140625" customWidth="1"/>
    <col min="12545" max="12545" width="8.28515625" customWidth="1"/>
    <col min="12546" max="12546" width="7.7109375" customWidth="1"/>
    <col min="12547" max="12547" width="8" customWidth="1"/>
    <col min="12548" max="12548" width="7.7109375" customWidth="1"/>
    <col min="12549" max="12549" width="8" customWidth="1"/>
    <col min="12550" max="12550" width="8.85546875" customWidth="1"/>
    <col min="12551" max="12551" width="7.7109375" customWidth="1"/>
    <col min="12552" max="12552" width="8.42578125" customWidth="1"/>
    <col min="12553" max="12553" width="8.85546875" customWidth="1"/>
    <col min="12554" max="12554" width="7.7109375" customWidth="1"/>
    <col min="12555" max="12555" width="8.42578125" customWidth="1"/>
    <col min="12556" max="12556" width="7.42578125" customWidth="1"/>
    <col min="12557" max="12557" width="7.7109375" customWidth="1"/>
    <col min="12558" max="12558" width="7.42578125" customWidth="1"/>
    <col min="12559" max="12559" width="8.28515625" customWidth="1"/>
    <col min="12560" max="12560" width="7.42578125" customWidth="1"/>
    <col min="12561" max="12561" width="7.85546875" customWidth="1"/>
    <col min="12562" max="12562" width="8.5703125" customWidth="1"/>
    <col min="12563" max="12563" width="9.5703125" bestFit="1" customWidth="1"/>
    <col min="12564" max="12564" width="10" customWidth="1"/>
    <col min="12565" max="12565" width="0" hidden="1" customWidth="1"/>
    <col min="12566" max="12566" width="8.140625" customWidth="1"/>
    <col min="12567" max="12567" width="10.7109375" customWidth="1"/>
    <col min="12568" max="12568" width="10.42578125" customWidth="1"/>
    <col min="12793" max="12793" width="26.7109375" customWidth="1"/>
    <col min="12794" max="12794" width="7.28515625" customWidth="1"/>
    <col min="12795" max="12795" width="10.140625" customWidth="1"/>
    <col min="12796" max="12797" width="8.42578125" customWidth="1"/>
    <col min="12798" max="12798" width="8" customWidth="1"/>
    <col min="12799" max="12799" width="6.5703125" customWidth="1"/>
    <col min="12800" max="12800" width="8.140625" customWidth="1"/>
    <col min="12801" max="12801" width="8.28515625" customWidth="1"/>
    <col min="12802" max="12802" width="7.7109375" customWidth="1"/>
    <col min="12803" max="12803" width="8" customWidth="1"/>
    <col min="12804" max="12804" width="7.7109375" customWidth="1"/>
    <col min="12805" max="12805" width="8" customWidth="1"/>
    <col min="12806" max="12806" width="8.85546875" customWidth="1"/>
    <col min="12807" max="12807" width="7.7109375" customWidth="1"/>
    <col min="12808" max="12808" width="8.42578125" customWidth="1"/>
    <col min="12809" max="12809" width="8.85546875" customWidth="1"/>
    <col min="12810" max="12810" width="7.7109375" customWidth="1"/>
    <col min="12811" max="12811" width="8.42578125" customWidth="1"/>
    <col min="12812" max="12812" width="7.42578125" customWidth="1"/>
    <col min="12813" max="12813" width="7.7109375" customWidth="1"/>
    <col min="12814" max="12814" width="7.42578125" customWidth="1"/>
    <col min="12815" max="12815" width="8.28515625" customWidth="1"/>
    <col min="12816" max="12816" width="7.42578125" customWidth="1"/>
    <col min="12817" max="12817" width="7.85546875" customWidth="1"/>
    <col min="12818" max="12818" width="8.5703125" customWidth="1"/>
    <col min="12819" max="12819" width="9.5703125" bestFit="1" customWidth="1"/>
    <col min="12820" max="12820" width="10" customWidth="1"/>
    <col min="12821" max="12821" width="0" hidden="1" customWidth="1"/>
    <col min="12822" max="12822" width="8.140625" customWidth="1"/>
    <col min="12823" max="12823" width="10.7109375" customWidth="1"/>
    <col min="12824" max="12824" width="10.42578125" customWidth="1"/>
    <col min="13049" max="13049" width="26.7109375" customWidth="1"/>
    <col min="13050" max="13050" width="7.28515625" customWidth="1"/>
    <col min="13051" max="13051" width="10.140625" customWidth="1"/>
    <col min="13052" max="13053" width="8.42578125" customWidth="1"/>
    <col min="13054" max="13054" width="8" customWidth="1"/>
    <col min="13055" max="13055" width="6.5703125" customWidth="1"/>
    <col min="13056" max="13056" width="8.140625" customWidth="1"/>
    <col min="13057" max="13057" width="8.28515625" customWidth="1"/>
    <col min="13058" max="13058" width="7.7109375" customWidth="1"/>
    <col min="13059" max="13059" width="8" customWidth="1"/>
    <col min="13060" max="13060" width="7.7109375" customWidth="1"/>
    <col min="13061" max="13061" width="8" customWidth="1"/>
    <col min="13062" max="13062" width="8.85546875" customWidth="1"/>
    <col min="13063" max="13063" width="7.7109375" customWidth="1"/>
    <col min="13064" max="13064" width="8.42578125" customWidth="1"/>
    <col min="13065" max="13065" width="8.85546875" customWidth="1"/>
    <col min="13066" max="13066" width="7.7109375" customWidth="1"/>
    <col min="13067" max="13067" width="8.42578125" customWidth="1"/>
    <col min="13068" max="13068" width="7.42578125" customWidth="1"/>
    <col min="13069" max="13069" width="7.7109375" customWidth="1"/>
    <col min="13070" max="13070" width="7.42578125" customWidth="1"/>
    <col min="13071" max="13071" width="8.28515625" customWidth="1"/>
    <col min="13072" max="13072" width="7.42578125" customWidth="1"/>
    <col min="13073" max="13073" width="7.85546875" customWidth="1"/>
    <col min="13074" max="13074" width="8.5703125" customWidth="1"/>
    <col min="13075" max="13075" width="9.5703125" bestFit="1" customWidth="1"/>
    <col min="13076" max="13076" width="10" customWidth="1"/>
    <col min="13077" max="13077" width="0" hidden="1" customWidth="1"/>
    <col min="13078" max="13078" width="8.140625" customWidth="1"/>
    <col min="13079" max="13079" width="10.7109375" customWidth="1"/>
    <col min="13080" max="13080" width="10.42578125" customWidth="1"/>
    <col min="13305" max="13305" width="26.7109375" customWidth="1"/>
    <col min="13306" max="13306" width="7.28515625" customWidth="1"/>
    <col min="13307" max="13307" width="10.140625" customWidth="1"/>
    <col min="13308" max="13309" width="8.42578125" customWidth="1"/>
    <col min="13310" max="13310" width="8" customWidth="1"/>
    <col min="13311" max="13311" width="6.5703125" customWidth="1"/>
    <col min="13312" max="13312" width="8.140625" customWidth="1"/>
    <col min="13313" max="13313" width="8.28515625" customWidth="1"/>
    <col min="13314" max="13314" width="7.7109375" customWidth="1"/>
    <col min="13315" max="13315" width="8" customWidth="1"/>
    <col min="13316" max="13316" width="7.7109375" customWidth="1"/>
    <col min="13317" max="13317" width="8" customWidth="1"/>
    <col min="13318" max="13318" width="8.85546875" customWidth="1"/>
    <col min="13319" max="13319" width="7.7109375" customWidth="1"/>
    <col min="13320" max="13320" width="8.42578125" customWidth="1"/>
    <col min="13321" max="13321" width="8.85546875" customWidth="1"/>
    <col min="13322" max="13322" width="7.7109375" customWidth="1"/>
    <col min="13323" max="13323" width="8.42578125" customWidth="1"/>
    <col min="13324" max="13324" width="7.42578125" customWidth="1"/>
    <col min="13325" max="13325" width="7.7109375" customWidth="1"/>
    <col min="13326" max="13326" width="7.42578125" customWidth="1"/>
    <col min="13327" max="13327" width="8.28515625" customWidth="1"/>
    <col min="13328" max="13328" width="7.42578125" customWidth="1"/>
    <col min="13329" max="13329" width="7.85546875" customWidth="1"/>
    <col min="13330" max="13330" width="8.5703125" customWidth="1"/>
    <col min="13331" max="13331" width="9.5703125" bestFit="1" customWidth="1"/>
    <col min="13332" max="13332" width="10" customWidth="1"/>
    <col min="13333" max="13333" width="0" hidden="1" customWidth="1"/>
    <col min="13334" max="13334" width="8.140625" customWidth="1"/>
    <col min="13335" max="13335" width="10.7109375" customWidth="1"/>
    <col min="13336" max="13336" width="10.42578125" customWidth="1"/>
    <col min="13561" max="13561" width="26.7109375" customWidth="1"/>
    <col min="13562" max="13562" width="7.28515625" customWidth="1"/>
    <col min="13563" max="13563" width="10.140625" customWidth="1"/>
    <col min="13564" max="13565" width="8.42578125" customWidth="1"/>
    <col min="13566" max="13566" width="8" customWidth="1"/>
    <col min="13567" max="13567" width="6.5703125" customWidth="1"/>
    <col min="13568" max="13568" width="8.140625" customWidth="1"/>
    <col min="13569" max="13569" width="8.28515625" customWidth="1"/>
    <col min="13570" max="13570" width="7.7109375" customWidth="1"/>
    <col min="13571" max="13571" width="8" customWidth="1"/>
    <col min="13572" max="13572" width="7.7109375" customWidth="1"/>
    <col min="13573" max="13573" width="8" customWidth="1"/>
    <col min="13574" max="13574" width="8.85546875" customWidth="1"/>
    <col min="13575" max="13575" width="7.7109375" customWidth="1"/>
    <col min="13576" max="13576" width="8.42578125" customWidth="1"/>
    <col min="13577" max="13577" width="8.85546875" customWidth="1"/>
    <col min="13578" max="13578" width="7.7109375" customWidth="1"/>
    <col min="13579" max="13579" width="8.42578125" customWidth="1"/>
    <col min="13580" max="13580" width="7.42578125" customWidth="1"/>
    <col min="13581" max="13581" width="7.7109375" customWidth="1"/>
    <col min="13582" max="13582" width="7.42578125" customWidth="1"/>
    <col min="13583" max="13583" width="8.28515625" customWidth="1"/>
    <col min="13584" max="13584" width="7.42578125" customWidth="1"/>
    <col min="13585" max="13585" width="7.85546875" customWidth="1"/>
    <col min="13586" max="13586" width="8.5703125" customWidth="1"/>
    <col min="13587" max="13587" width="9.5703125" bestFit="1" customWidth="1"/>
    <col min="13588" max="13588" width="10" customWidth="1"/>
    <col min="13589" max="13589" width="0" hidden="1" customWidth="1"/>
    <col min="13590" max="13590" width="8.140625" customWidth="1"/>
    <col min="13591" max="13591" width="10.7109375" customWidth="1"/>
    <col min="13592" max="13592" width="10.42578125" customWidth="1"/>
    <col min="13817" max="13817" width="26.7109375" customWidth="1"/>
    <col min="13818" max="13818" width="7.28515625" customWidth="1"/>
    <col min="13819" max="13819" width="10.140625" customWidth="1"/>
    <col min="13820" max="13821" width="8.42578125" customWidth="1"/>
    <col min="13822" max="13822" width="8" customWidth="1"/>
    <col min="13823" max="13823" width="6.5703125" customWidth="1"/>
    <col min="13824" max="13824" width="8.140625" customWidth="1"/>
    <col min="13825" max="13825" width="8.28515625" customWidth="1"/>
    <col min="13826" max="13826" width="7.7109375" customWidth="1"/>
    <col min="13827" max="13827" width="8" customWidth="1"/>
    <col min="13828" max="13828" width="7.7109375" customWidth="1"/>
    <col min="13829" max="13829" width="8" customWidth="1"/>
    <col min="13830" max="13830" width="8.85546875" customWidth="1"/>
    <col min="13831" max="13831" width="7.7109375" customWidth="1"/>
    <col min="13832" max="13832" width="8.42578125" customWidth="1"/>
    <col min="13833" max="13833" width="8.85546875" customWidth="1"/>
    <col min="13834" max="13834" width="7.7109375" customWidth="1"/>
    <col min="13835" max="13835" width="8.42578125" customWidth="1"/>
    <col min="13836" max="13836" width="7.42578125" customWidth="1"/>
    <col min="13837" max="13837" width="7.7109375" customWidth="1"/>
    <col min="13838" max="13838" width="7.42578125" customWidth="1"/>
    <col min="13839" max="13839" width="8.28515625" customWidth="1"/>
    <col min="13840" max="13840" width="7.42578125" customWidth="1"/>
    <col min="13841" max="13841" width="7.85546875" customWidth="1"/>
    <col min="13842" max="13842" width="8.5703125" customWidth="1"/>
    <col min="13843" max="13843" width="9.5703125" bestFit="1" customWidth="1"/>
    <col min="13844" max="13844" width="10" customWidth="1"/>
    <col min="13845" max="13845" width="0" hidden="1" customWidth="1"/>
    <col min="13846" max="13846" width="8.140625" customWidth="1"/>
    <col min="13847" max="13847" width="10.7109375" customWidth="1"/>
    <col min="13848" max="13848" width="10.42578125" customWidth="1"/>
    <col min="14073" max="14073" width="26.7109375" customWidth="1"/>
    <col min="14074" max="14074" width="7.28515625" customWidth="1"/>
    <col min="14075" max="14075" width="10.140625" customWidth="1"/>
    <col min="14076" max="14077" width="8.42578125" customWidth="1"/>
    <col min="14078" max="14078" width="8" customWidth="1"/>
    <col min="14079" max="14079" width="6.5703125" customWidth="1"/>
    <col min="14080" max="14080" width="8.140625" customWidth="1"/>
    <col min="14081" max="14081" width="8.28515625" customWidth="1"/>
    <col min="14082" max="14082" width="7.7109375" customWidth="1"/>
    <col min="14083" max="14083" width="8" customWidth="1"/>
    <col min="14084" max="14084" width="7.7109375" customWidth="1"/>
    <col min="14085" max="14085" width="8" customWidth="1"/>
    <col min="14086" max="14086" width="8.85546875" customWidth="1"/>
    <col min="14087" max="14087" width="7.7109375" customWidth="1"/>
    <col min="14088" max="14088" width="8.42578125" customWidth="1"/>
    <col min="14089" max="14089" width="8.85546875" customWidth="1"/>
    <col min="14090" max="14090" width="7.7109375" customWidth="1"/>
    <col min="14091" max="14091" width="8.42578125" customWidth="1"/>
    <col min="14092" max="14092" width="7.42578125" customWidth="1"/>
    <col min="14093" max="14093" width="7.7109375" customWidth="1"/>
    <col min="14094" max="14094" width="7.42578125" customWidth="1"/>
    <col min="14095" max="14095" width="8.28515625" customWidth="1"/>
    <col min="14096" max="14096" width="7.42578125" customWidth="1"/>
    <col min="14097" max="14097" width="7.85546875" customWidth="1"/>
    <col min="14098" max="14098" width="8.5703125" customWidth="1"/>
    <col min="14099" max="14099" width="9.5703125" bestFit="1" customWidth="1"/>
    <col min="14100" max="14100" width="10" customWidth="1"/>
    <col min="14101" max="14101" width="0" hidden="1" customWidth="1"/>
    <col min="14102" max="14102" width="8.140625" customWidth="1"/>
    <col min="14103" max="14103" width="10.7109375" customWidth="1"/>
    <col min="14104" max="14104" width="10.42578125" customWidth="1"/>
    <col min="14329" max="14329" width="26.7109375" customWidth="1"/>
    <col min="14330" max="14330" width="7.28515625" customWidth="1"/>
    <col min="14331" max="14331" width="10.140625" customWidth="1"/>
    <col min="14332" max="14333" width="8.42578125" customWidth="1"/>
    <col min="14334" max="14334" width="8" customWidth="1"/>
    <col min="14335" max="14335" width="6.5703125" customWidth="1"/>
    <col min="14336" max="14336" width="8.140625" customWidth="1"/>
    <col min="14337" max="14337" width="8.28515625" customWidth="1"/>
    <col min="14338" max="14338" width="7.7109375" customWidth="1"/>
    <col min="14339" max="14339" width="8" customWidth="1"/>
    <col min="14340" max="14340" width="7.7109375" customWidth="1"/>
    <col min="14341" max="14341" width="8" customWidth="1"/>
    <col min="14342" max="14342" width="8.85546875" customWidth="1"/>
    <col min="14343" max="14343" width="7.7109375" customWidth="1"/>
    <col min="14344" max="14344" width="8.42578125" customWidth="1"/>
    <col min="14345" max="14345" width="8.85546875" customWidth="1"/>
    <col min="14346" max="14346" width="7.7109375" customWidth="1"/>
    <col min="14347" max="14347" width="8.42578125" customWidth="1"/>
    <col min="14348" max="14348" width="7.42578125" customWidth="1"/>
    <col min="14349" max="14349" width="7.7109375" customWidth="1"/>
    <col min="14350" max="14350" width="7.42578125" customWidth="1"/>
    <col min="14351" max="14351" width="8.28515625" customWidth="1"/>
    <col min="14352" max="14352" width="7.42578125" customWidth="1"/>
    <col min="14353" max="14353" width="7.85546875" customWidth="1"/>
    <col min="14354" max="14354" width="8.5703125" customWidth="1"/>
    <col min="14355" max="14355" width="9.5703125" bestFit="1" customWidth="1"/>
    <col min="14356" max="14356" width="10" customWidth="1"/>
    <col min="14357" max="14357" width="0" hidden="1" customWidth="1"/>
    <col min="14358" max="14358" width="8.140625" customWidth="1"/>
    <col min="14359" max="14359" width="10.7109375" customWidth="1"/>
    <col min="14360" max="14360" width="10.42578125" customWidth="1"/>
    <col min="14585" max="14585" width="26.7109375" customWidth="1"/>
    <col min="14586" max="14586" width="7.28515625" customWidth="1"/>
    <col min="14587" max="14587" width="10.140625" customWidth="1"/>
    <col min="14588" max="14589" width="8.42578125" customWidth="1"/>
    <col min="14590" max="14590" width="8" customWidth="1"/>
    <col min="14591" max="14591" width="6.5703125" customWidth="1"/>
    <col min="14592" max="14592" width="8.140625" customWidth="1"/>
    <col min="14593" max="14593" width="8.28515625" customWidth="1"/>
    <col min="14594" max="14594" width="7.7109375" customWidth="1"/>
    <col min="14595" max="14595" width="8" customWidth="1"/>
    <col min="14596" max="14596" width="7.7109375" customWidth="1"/>
    <col min="14597" max="14597" width="8" customWidth="1"/>
    <col min="14598" max="14598" width="8.85546875" customWidth="1"/>
    <col min="14599" max="14599" width="7.7109375" customWidth="1"/>
    <col min="14600" max="14600" width="8.42578125" customWidth="1"/>
    <col min="14601" max="14601" width="8.85546875" customWidth="1"/>
    <col min="14602" max="14602" width="7.7109375" customWidth="1"/>
    <col min="14603" max="14603" width="8.42578125" customWidth="1"/>
    <col min="14604" max="14604" width="7.42578125" customWidth="1"/>
    <col min="14605" max="14605" width="7.7109375" customWidth="1"/>
    <col min="14606" max="14606" width="7.42578125" customWidth="1"/>
    <col min="14607" max="14607" width="8.28515625" customWidth="1"/>
    <col min="14608" max="14608" width="7.42578125" customWidth="1"/>
    <col min="14609" max="14609" width="7.85546875" customWidth="1"/>
    <col min="14610" max="14610" width="8.5703125" customWidth="1"/>
    <col min="14611" max="14611" width="9.5703125" bestFit="1" customWidth="1"/>
    <col min="14612" max="14612" width="10" customWidth="1"/>
    <col min="14613" max="14613" width="0" hidden="1" customWidth="1"/>
    <col min="14614" max="14614" width="8.140625" customWidth="1"/>
    <col min="14615" max="14615" width="10.7109375" customWidth="1"/>
    <col min="14616" max="14616" width="10.42578125" customWidth="1"/>
    <col min="14841" max="14841" width="26.7109375" customWidth="1"/>
    <col min="14842" max="14842" width="7.28515625" customWidth="1"/>
    <col min="14843" max="14843" width="10.140625" customWidth="1"/>
    <col min="14844" max="14845" width="8.42578125" customWidth="1"/>
    <col min="14846" max="14846" width="8" customWidth="1"/>
    <col min="14847" max="14847" width="6.5703125" customWidth="1"/>
    <col min="14848" max="14848" width="8.140625" customWidth="1"/>
    <col min="14849" max="14849" width="8.28515625" customWidth="1"/>
    <col min="14850" max="14850" width="7.7109375" customWidth="1"/>
    <col min="14851" max="14851" width="8" customWidth="1"/>
    <col min="14852" max="14852" width="7.7109375" customWidth="1"/>
    <col min="14853" max="14853" width="8" customWidth="1"/>
    <col min="14854" max="14854" width="8.85546875" customWidth="1"/>
    <col min="14855" max="14855" width="7.7109375" customWidth="1"/>
    <col min="14856" max="14856" width="8.42578125" customWidth="1"/>
    <col min="14857" max="14857" width="8.85546875" customWidth="1"/>
    <col min="14858" max="14858" width="7.7109375" customWidth="1"/>
    <col min="14859" max="14859" width="8.42578125" customWidth="1"/>
    <col min="14860" max="14860" width="7.42578125" customWidth="1"/>
    <col min="14861" max="14861" width="7.7109375" customWidth="1"/>
    <col min="14862" max="14862" width="7.42578125" customWidth="1"/>
    <col min="14863" max="14863" width="8.28515625" customWidth="1"/>
    <col min="14864" max="14864" width="7.42578125" customWidth="1"/>
    <col min="14865" max="14865" width="7.85546875" customWidth="1"/>
    <col min="14866" max="14866" width="8.5703125" customWidth="1"/>
    <col min="14867" max="14867" width="9.5703125" bestFit="1" customWidth="1"/>
    <col min="14868" max="14868" width="10" customWidth="1"/>
    <col min="14869" max="14869" width="0" hidden="1" customWidth="1"/>
    <col min="14870" max="14870" width="8.140625" customWidth="1"/>
    <col min="14871" max="14871" width="10.7109375" customWidth="1"/>
    <col min="14872" max="14872" width="10.42578125" customWidth="1"/>
    <col min="15097" max="15097" width="26.7109375" customWidth="1"/>
    <col min="15098" max="15098" width="7.28515625" customWidth="1"/>
    <col min="15099" max="15099" width="10.140625" customWidth="1"/>
    <col min="15100" max="15101" width="8.42578125" customWidth="1"/>
    <col min="15102" max="15102" width="8" customWidth="1"/>
    <col min="15103" max="15103" width="6.5703125" customWidth="1"/>
    <col min="15104" max="15104" width="8.140625" customWidth="1"/>
    <col min="15105" max="15105" width="8.28515625" customWidth="1"/>
    <col min="15106" max="15106" width="7.7109375" customWidth="1"/>
    <col min="15107" max="15107" width="8" customWidth="1"/>
    <col min="15108" max="15108" width="7.7109375" customWidth="1"/>
    <col min="15109" max="15109" width="8" customWidth="1"/>
    <col min="15110" max="15110" width="8.85546875" customWidth="1"/>
    <col min="15111" max="15111" width="7.7109375" customWidth="1"/>
    <col min="15112" max="15112" width="8.42578125" customWidth="1"/>
    <col min="15113" max="15113" width="8.85546875" customWidth="1"/>
    <col min="15114" max="15114" width="7.7109375" customWidth="1"/>
    <col min="15115" max="15115" width="8.42578125" customWidth="1"/>
    <col min="15116" max="15116" width="7.42578125" customWidth="1"/>
    <col min="15117" max="15117" width="7.7109375" customWidth="1"/>
    <col min="15118" max="15118" width="7.42578125" customWidth="1"/>
    <col min="15119" max="15119" width="8.28515625" customWidth="1"/>
    <col min="15120" max="15120" width="7.42578125" customWidth="1"/>
    <col min="15121" max="15121" width="7.85546875" customWidth="1"/>
    <col min="15122" max="15122" width="8.5703125" customWidth="1"/>
    <col min="15123" max="15123" width="9.5703125" bestFit="1" customWidth="1"/>
    <col min="15124" max="15124" width="10" customWidth="1"/>
    <col min="15125" max="15125" width="0" hidden="1" customWidth="1"/>
    <col min="15126" max="15126" width="8.140625" customWidth="1"/>
    <col min="15127" max="15127" width="10.7109375" customWidth="1"/>
    <col min="15128" max="15128" width="10.42578125" customWidth="1"/>
    <col min="15353" max="15353" width="26.7109375" customWidth="1"/>
    <col min="15354" max="15354" width="7.28515625" customWidth="1"/>
    <col min="15355" max="15355" width="10.140625" customWidth="1"/>
    <col min="15356" max="15357" width="8.42578125" customWidth="1"/>
    <col min="15358" max="15358" width="8" customWidth="1"/>
    <col min="15359" max="15359" width="6.5703125" customWidth="1"/>
    <col min="15360" max="15360" width="8.140625" customWidth="1"/>
    <col min="15361" max="15361" width="8.28515625" customWidth="1"/>
    <col min="15362" max="15362" width="7.7109375" customWidth="1"/>
    <col min="15363" max="15363" width="8" customWidth="1"/>
    <col min="15364" max="15364" width="7.7109375" customWidth="1"/>
    <col min="15365" max="15365" width="8" customWidth="1"/>
    <col min="15366" max="15366" width="8.85546875" customWidth="1"/>
    <col min="15367" max="15367" width="7.7109375" customWidth="1"/>
    <col min="15368" max="15368" width="8.42578125" customWidth="1"/>
    <col min="15369" max="15369" width="8.85546875" customWidth="1"/>
    <col min="15370" max="15370" width="7.7109375" customWidth="1"/>
    <col min="15371" max="15371" width="8.42578125" customWidth="1"/>
    <col min="15372" max="15372" width="7.42578125" customWidth="1"/>
    <col min="15373" max="15373" width="7.7109375" customWidth="1"/>
    <col min="15374" max="15374" width="7.42578125" customWidth="1"/>
    <col min="15375" max="15375" width="8.28515625" customWidth="1"/>
    <col min="15376" max="15376" width="7.42578125" customWidth="1"/>
    <col min="15377" max="15377" width="7.85546875" customWidth="1"/>
    <col min="15378" max="15378" width="8.5703125" customWidth="1"/>
    <col min="15379" max="15379" width="9.5703125" bestFit="1" customWidth="1"/>
    <col min="15380" max="15380" width="10" customWidth="1"/>
    <col min="15381" max="15381" width="0" hidden="1" customWidth="1"/>
    <col min="15382" max="15382" width="8.140625" customWidth="1"/>
    <col min="15383" max="15383" width="10.7109375" customWidth="1"/>
    <col min="15384" max="15384" width="10.42578125" customWidth="1"/>
    <col min="15609" max="15609" width="26.7109375" customWidth="1"/>
    <col min="15610" max="15610" width="7.28515625" customWidth="1"/>
    <col min="15611" max="15611" width="10.140625" customWidth="1"/>
    <col min="15612" max="15613" width="8.42578125" customWidth="1"/>
    <col min="15614" max="15614" width="8" customWidth="1"/>
    <col min="15615" max="15615" width="6.5703125" customWidth="1"/>
    <col min="15616" max="15616" width="8.140625" customWidth="1"/>
    <col min="15617" max="15617" width="8.28515625" customWidth="1"/>
    <col min="15618" max="15618" width="7.7109375" customWidth="1"/>
    <col min="15619" max="15619" width="8" customWidth="1"/>
    <col min="15620" max="15620" width="7.7109375" customWidth="1"/>
    <col min="15621" max="15621" width="8" customWidth="1"/>
    <col min="15622" max="15622" width="8.85546875" customWidth="1"/>
    <col min="15623" max="15623" width="7.7109375" customWidth="1"/>
    <col min="15624" max="15624" width="8.42578125" customWidth="1"/>
    <col min="15625" max="15625" width="8.85546875" customWidth="1"/>
    <col min="15626" max="15626" width="7.7109375" customWidth="1"/>
    <col min="15627" max="15627" width="8.42578125" customWidth="1"/>
    <col min="15628" max="15628" width="7.42578125" customWidth="1"/>
    <col min="15629" max="15629" width="7.7109375" customWidth="1"/>
    <col min="15630" max="15630" width="7.42578125" customWidth="1"/>
    <col min="15631" max="15631" width="8.28515625" customWidth="1"/>
    <col min="15632" max="15632" width="7.42578125" customWidth="1"/>
    <col min="15633" max="15633" width="7.85546875" customWidth="1"/>
    <col min="15634" max="15634" width="8.5703125" customWidth="1"/>
    <col min="15635" max="15635" width="9.5703125" bestFit="1" customWidth="1"/>
    <col min="15636" max="15636" width="10" customWidth="1"/>
    <col min="15637" max="15637" width="0" hidden="1" customWidth="1"/>
    <col min="15638" max="15638" width="8.140625" customWidth="1"/>
    <col min="15639" max="15639" width="10.7109375" customWidth="1"/>
    <col min="15640" max="15640" width="10.42578125" customWidth="1"/>
    <col min="15865" max="15865" width="26.7109375" customWidth="1"/>
    <col min="15866" max="15866" width="7.28515625" customWidth="1"/>
    <col min="15867" max="15867" width="10.140625" customWidth="1"/>
    <col min="15868" max="15869" width="8.42578125" customWidth="1"/>
    <col min="15870" max="15870" width="8" customWidth="1"/>
    <col min="15871" max="15871" width="6.5703125" customWidth="1"/>
    <col min="15872" max="15872" width="8.140625" customWidth="1"/>
    <col min="15873" max="15873" width="8.28515625" customWidth="1"/>
    <col min="15874" max="15874" width="7.7109375" customWidth="1"/>
    <col min="15875" max="15875" width="8" customWidth="1"/>
    <col min="15876" max="15876" width="7.7109375" customWidth="1"/>
    <col min="15877" max="15877" width="8" customWidth="1"/>
    <col min="15878" max="15878" width="8.85546875" customWidth="1"/>
    <col min="15879" max="15879" width="7.7109375" customWidth="1"/>
    <col min="15880" max="15880" width="8.42578125" customWidth="1"/>
    <col min="15881" max="15881" width="8.85546875" customWidth="1"/>
    <col min="15882" max="15882" width="7.7109375" customWidth="1"/>
    <col min="15883" max="15883" width="8.42578125" customWidth="1"/>
    <col min="15884" max="15884" width="7.42578125" customWidth="1"/>
    <col min="15885" max="15885" width="7.7109375" customWidth="1"/>
    <col min="15886" max="15886" width="7.42578125" customWidth="1"/>
    <col min="15887" max="15887" width="8.28515625" customWidth="1"/>
    <col min="15888" max="15888" width="7.42578125" customWidth="1"/>
    <col min="15889" max="15889" width="7.85546875" customWidth="1"/>
    <col min="15890" max="15890" width="8.5703125" customWidth="1"/>
    <col min="15891" max="15891" width="9.5703125" bestFit="1" customWidth="1"/>
    <col min="15892" max="15892" width="10" customWidth="1"/>
    <col min="15893" max="15893" width="0" hidden="1" customWidth="1"/>
    <col min="15894" max="15894" width="8.140625" customWidth="1"/>
    <col min="15895" max="15895" width="10.7109375" customWidth="1"/>
    <col min="15896" max="15896" width="10.42578125" customWidth="1"/>
    <col min="16121" max="16121" width="26.7109375" customWidth="1"/>
    <col min="16122" max="16122" width="7.28515625" customWidth="1"/>
    <col min="16123" max="16123" width="10.140625" customWidth="1"/>
    <col min="16124" max="16125" width="8.42578125" customWidth="1"/>
    <col min="16126" max="16126" width="8" customWidth="1"/>
    <col min="16127" max="16127" width="6.5703125" customWidth="1"/>
    <col min="16128" max="16128" width="8.140625" customWidth="1"/>
    <col min="16129" max="16129" width="8.28515625" customWidth="1"/>
    <col min="16130" max="16130" width="7.7109375" customWidth="1"/>
    <col min="16131" max="16131" width="8" customWidth="1"/>
    <col min="16132" max="16132" width="7.7109375" customWidth="1"/>
    <col min="16133" max="16133" width="8" customWidth="1"/>
    <col min="16134" max="16134" width="8.85546875" customWidth="1"/>
    <col min="16135" max="16135" width="7.7109375" customWidth="1"/>
    <col min="16136" max="16136" width="8.42578125" customWidth="1"/>
    <col min="16137" max="16137" width="8.85546875" customWidth="1"/>
    <col min="16138" max="16138" width="7.7109375" customWidth="1"/>
    <col min="16139" max="16139" width="8.42578125" customWidth="1"/>
    <col min="16140" max="16140" width="7.42578125" customWidth="1"/>
    <col min="16141" max="16141" width="7.7109375" customWidth="1"/>
    <col min="16142" max="16142" width="7.42578125" customWidth="1"/>
    <col min="16143" max="16143" width="8.28515625" customWidth="1"/>
    <col min="16144" max="16144" width="7.42578125" customWidth="1"/>
    <col min="16145" max="16145" width="7.85546875" customWidth="1"/>
    <col min="16146" max="16146" width="8.5703125" customWidth="1"/>
    <col min="16147" max="16147" width="9.5703125" bestFit="1" customWidth="1"/>
    <col min="16148" max="16148" width="10" customWidth="1"/>
    <col min="16149" max="16149" width="0" hidden="1" customWidth="1"/>
    <col min="16150" max="16150" width="8.140625" customWidth="1"/>
    <col min="16151" max="16151" width="10.7109375" customWidth="1"/>
    <col min="16152" max="16152" width="10.42578125" customWidth="1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0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30" ht="31.5" customHeight="1" x14ac:dyDescent="0.4">
      <c r="A3" s="143" t="s">
        <v>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</row>
    <row r="4" spans="1:30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30" ht="13.5" customHeight="1" x14ac:dyDescent="0.25">
      <c r="A5" s="2"/>
      <c r="B5" s="2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30" ht="15.75" hidden="1" x14ac:dyDescent="0.25">
      <c r="A6" s="2"/>
      <c r="B6" s="2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5"/>
      <c r="AB6" s="2"/>
    </row>
    <row r="7" spans="1:30" ht="28.5" customHeight="1" x14ac:dyDescent="0.4">
      <c r="A7" s="143" t="s">
        <v>1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</row>
    <row r="8" spans="1:30" ht="26.25" thickBot="1" x14ac:dyDescent="0.4">
      <c r="A8" s="2"/>
      <c r="B8" s="2"/>
      <c r="C8" s="6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30" ht="15.75" thickBot="1" x14ac:dyDescent="0.3">
      <c r="A9" s="7"/>
      <c r="B9" s="8"/>
      <c r="C9" s="9">
        <v>1</v>
      </c>
      <c r="D9" s="9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9">
        <v>9</v>
      </c>
      <c r="L9" s="9">
        <v>10</v>
      </c>
      <c r="M9" s="9">
        <v>11</v>
      </c>
      <c r="N9" s="9">
        <v>12</v>
      </c>
      <c r="O9" s="9">
        <v>13</v>
      </c>
      <c r="P9" s="9">
        <v>14</v>
      </c>
      <c r="Q9" s="9">
        <v>15</v>
      </c>
      <c r="R9" s="9">
        <v>16</v>
      </c>
      <c r="S9" s="9">
        <v>17</v>
      </c>
      <c r="T9" s="9">
        <v>18</v>
      </c>
      <c r="U9" s="9">
        <v>19</v>
      </c>
      <c r="V9" s="9">
        <v>20</v>
      </c>
      <c r="W9" s="9">
        <v>21</v>
      </c>
      <c r="X9" s="9">
        <v>22</v>
      </c>
      <c r="Y9" s="9">
        <v>23</v>
      </c>
      <c r="Z9" s="9">
        <v>24</v>
      </c>
      <c r="AA9" s="9" t="s">
        <v>2</v>
      </c>
      <c r="AB9" s="10" t="s">
        <v>3</v>
      </c>
      <c r="AC9" s="11" t="s">
        <v>4</v>
      </c>
      <c r="AD9" s="12" t="s">
        <v>5</v>
      </c>
    </row>
    <row r="10" spans="1:30" x14ac:dyDescent="0.25">
      <c r="A10" s="13" t="s">
        <v>6</v>
      </c>
      <c r="B10" s="14" t="s">
        <v>7</v>
      </c>
      <c r="C10" s="15">
        <f>[1]пост.ПС!G7</f>
        <v>3720</v>
      </c>
      <c r="D10" s="15">
        <f>[1]пост.ПС!G8</f>
        <v>3840</v>
      </c>
      <c r="E10" s="15">
        <f>[1]пост.ПС!G9</f>
        <v>3840</v>
      </c>
      <c r="F10" s="15">
        <f>[1]пост.ПС!G10</f>
        <v>3720</v>
      </c>
      <c r="G10" s="15">
        <f>[1]пост.ПС!G11</f>
        <v>3600</v>
      </c>
      <c r="H10" s="15">
        <f>[1]пост.ПС!G12</f>
        <v>3840</v>
      </c>
      <c r="I10" s="15">
        <f>[1]пост.ПС!G13</f>
        <v>3840</v>
      </c>
      <c r="J10" s="15">
        <f>[1]пост.ПС!G14</f>
        <v>4320</v>
      </c>
      <c r="K10" s="15">
        <f>[1]пост.ПС!G15</f>
        <v>5160</v>
      </c>
      <c r="L10" s="15">
        <f>[1]пост.ПС!G16</f>
        <v>5160</v>
      </c>
      <c r="M10" s="15">
        <f>[1]пост.ПС!G17</f>
        <v>5400</v>
      </c>
      <c r="N10" s="15">
        <f>[1]пост.ПС!G18</f>
        <v>5400</v>
      </c>
      <c r="O10" s="15">
        <f>[1]пост.ПС!G19</f>
        <v>5520</v>
      </c>
      <c r="P10" s="15">
        <f>[1]пост.ПС!G20</f>
        <v>5160</v>
      </c>
      <c r="Q10" s="15">
        <f>[1]пост.ПС!G21</f>
        <v>5160</v>
      </c>
      <c r="R10" s="15">
        <f>[1]пост.ПС!G22</f>
        <v>5040</v>
      </c>
      <c r="S10" s="15">
        <f>[1]пост.ПС!G23</f>
        <v>4920</v>
      </c>
      <c r="T10" s="15">
        <f>[1]пост.ПС!G24</f>
        <v>4320</v>
      </c>
      <c r="U10" s="15">
        <f>[1]пост.ПС!G25</f>
        <v>4320</v>
      </c>
      <c r="V10" s="15">
        <f>[1]пост.ПС!G26</f>
        <v>4080</v>
      </c>
      <c r="W10" s="16">
        <f>[1]пост.ПС!G27</f>
        <v>3960</v>
      </c>
      <c r="X10" s="15">
        <f>[1]пост.ПС!G28</f>
        <v>3720</v>
      </c>
      <c r="Y10" s="15">
        <f>[1]пост.ПС!G29</f>
        <v>3960</v>
      </c>
      <c r="Z10" s="15">
        <f>[1]пост.ПС!G30</f>
        <v>3720</v>
      </c>
      <c r="AA10" s="17">
        <f>SUM(C10:Z10)</f>
        <v>105720</v>
      </c>
      <c r="AB10" s="18">
        <f>AA10/24</f>
        <v>4405</v>
      </c>
      <c r="AC10" s="19">
        <f>MAX(C10:Z10)</f>
        <v>5520</v>
      </c>
      <c r="AD10" s="20">
        <f>MAX(C10:Z10)</f>
        <v>5520</v>
      </c>
    </row>
    <row r="11" spans="1:30" x14ac:dyDescent="0.25">
      <c r="A11" s="21"/>
      <c r="B11" s="22" t="s">
        <v>8</v>
      </c>
      <c r="C11" s="23">
        <f>[1]пост.ПС!U7</f>
        <v>600</v>
      </c>
      <c r="D11" s="23">
        <f>[1]пост.ПС!U8</f>
        <v>960</v>
      </c>
      <c r="E11" s="23">
        <f>[1]пост.ПС!U9</f>
        <v>840</v>
      </c>
      <c r="F11" s="23">
        <f>[1]пост.ПС!U10</f>
        <v>600</v>
      </c>
      <c r="G11" s="23">
        <f>[1]пост.ПС!U11</f>
        <v>960</v>
      </c>
      <c r="H11" s="23">
        <f>[1]пост.ПС!U12</f>
        <v>720</v>
      </c>
      <c r="I11" s="23">
        <f>[1]пост.ПС!U13</f>
        <v>720</v>
      </c>
      <c r="J11" s="23">
        <f>[1]пост.ПС!U14</f>
        <v>960</v>
      </c>
      <c r="K11" s="23">
        <f>[1]пост.ПС!U15</f>
        <v>1200</v>
      </c>
      <c r="L11" s="23">
        <f>[1]пост.ПС!U16</f>
        <v>1320</v>
      </c>
      <c r="M11" s="23">
        <f>[1]пост.ПС!U17</f>
        <v>1200</v>
      </c>
      <c r="N11" s="23">
        <f>[1]пост.ПС!U18</f>
        <v>1200</v>
      </c>
      <c r="O11" s="23">
        <f>[1]пост.ПС!U19</f>
        <v>1200</v>
      </c>
      <c r="P11" s="23">
        <f>[1]пост.ПС!U20</f>
        <v>1200</v>
      </c>
      <c r="Q11" s="23">
        <f>[1]пост.ПС!U21</f>
        <v>1200</v>
      </c>
      <c r="R11" s="23">
        <f>[1]пост.ПС!U22</f>
        <v>1320</v>
      </c>
      <c r="S11" s="23">
        <f>[1]пост.ПС!U23</f>
        <v>960</v>
      </c>
      <c r="T11" s="23">
        <f>[1]пост.ПС!U24</f>
        <v>840</v>
      </c>
      <c r="U11" s="23">
        <f>[1]пост.ПС!U25</f>
        <v>1080</v>
      </c>
      <c r="V11" s="23">
        <f>[1]пост.ПС!U26</f>
        <v>840</v>
      </c>
      <c r="W11" s="23">
        <f>[1]пост.ПС!U27</f>
        <v>720</v>
      </c>
      <c r="X11" s="23">
        <f>[1]пост.ПС!U28</f>
        <v>840</v>
      </c>
      <c r="Y11" s="23">
        <f>[1]пост.ПС!U29</f>
        <v>840</v>
      </c>
      <c r="Z11" s="23">
        <f>[1]пост.ПС!U30</f>
        <v>720</v>
      </c>
      <c r="AA11" s="23">
        <f>SUM(C11:Z11)</f>
        <v>23040</v>
      </c>
      <c r="AB11" s="24">
        <f t="shared" ref="AB11:AB21" si="0">AA11/24</f>
        <v>960</v>
      </c>
      <c r="AC11" s="25"/>
      <c r="AD11" s="26"/>
    </row>
    <row r="12" spans="1:30" x14ac:dyDescent="0.25">
      <c r="A12" s="21" t="s">
        <v>9</v>
      </c>
      <c r="B12" s="22" t="s">
        <v>7</v>
      </c>
      <c r="C12" s="27">
        <f>C10-C13</f>
        <v>1523.3074999999999</v>
      </c>
      <c r="D12" s="27">
        <f t="shared" ref="D12:Z12" si="1">D10-D13</f>
        <v>1523.5974999999999</v>
      </c>
      <c r="E12" s="27">
        <f t="shared" si="1"/>
        <v>1623.5675000000001</v>
      </c>
      <c r="F12" s="27">
        <f t="shared" si="1"/>
        <v>1563.3975</v>
      </c>
      <c r="G12" s="27">
        <f t="shared" si="1"/>
        <v>1467.1774999999998</v>
      </c>
      <c r="H12" s="27">
        <f>H10-H13+1</f>
        <v>1607.0075000000002</v>
      </c>
      <c r="I12" s="27">
        <f t="shared" si="1"/>
        <v>1546.8474999999999</v>
      </c>
      <c r="J12" s="27">
        <f t="shared" si="1"/>
        <v>1685.6974999999998</v>
      </c>
      <c r="K12" s="27">
        <f>K10-K13</f>
        <v>2161.9775</v>
      </c>
      <c r="L12" s="27">
        <f t="shared" si="1"/>
        <v>2058.7175000000002</v>
      </c>
      <c r="M12" s="27">
        <f t="shared" si="1"/>
        <v>2160.0974999999999</v>
      </c>
      <c r="N12" s="27">
        <f t="shared" si="1"/>
        <v>2004.6774999999998</v>
      </c>
      <c r="O12" s="27">
        <f t="shared" si="1"/>
        <v>2130.3174999999997</v>
      </c>
      <c r="P12" s="27">
        <f t="shared" si="1"/>
        <v>1843.4975000000004</v>
      </c>
      <c r="Q12" s="27">
        <f t="shared" si="1"/>
        <v>2046.6974999999998</v>
      </c>
      <c r="R12" s="27">
        <f t="shared" si="1"/>
        <v>1843.6075000000001</v>
      </c>
      <c r="S12" s="27">
        <f t="shared" si="1"/>
        <v>1940.3775000000001</v>
      </c>
      <c r="T12" s="27">
        <f>T10-T13</f>
        <v>1558.8775000000001</v>
      </c>
      <c r="U12" s="27">
        <f t="shared" si="1"/>
        <v>1722.6275000000001</v>
      </c>
      <c r="V12" s="27">
        <f>V10-V13</f>
        <v>1659.6675</v>
      </c>
      <c r="W12" s="27">
        <f>W10-W13</f>
        <v>1616.0774999999999</v>
      </c>
      <c r="X12" s="27">
        <f t="shared" si="1"/>
        <v>1437.9675000000002</v>
      </c>
      <c r="Y12" s="27">
        <f t="shared" si="1"/>
        <v>1718.4074999999998</v>
      </c>
      <c r="Z12" s="27">
        <f t="shared" si="1"/>
        <v>1470.7674999999999</v>
      </c>
      <c r="AA12" s="23">
        <f>SUM(C12:Z12)</f>
        <v>41914.960000000006</v>
      </c>
      <c r="AB12" s="24">
        <f t="shared" si="0"/>
        <v>1746.4566666666669</v>
      </c>
      <c r="AC12" s="25"/>
      <c r="AD12" s="28">
        <f>MAX(C12:Z12)</f>
        <v>2161.9775</v>
      </c>
    </row>
    <row r="13" spans="1:30" x14ac:dyDescent="0.25">
      <c r="A13" s="21" t="s">
        <v>10</v>
      </c>
      <c r="B13" s="22" t="s">
        <v>7</v>
      </c>
      <c r="C13" s="23">
        <f>[1]Одн.сев!CF7</f>
        <v>2196.6925000000001</v>
      </c>
      <c r="D13" s="23">
        <f>[1]Одн.сев!CF8</f>
        <v>2316.4025000000001</v>
      </c>
      <c r="E13" s="23">
        <f>[1]Одн.сев!CF9</f>
        <v>2216.4324999999999</v>
      </c>
      <c r="F13" s="23">
        <f>[1]Одн.сев!CF10</f>
        <v>2156.6025</v>
      </c>
      <c r="G13" s="23">
        <f>[1]Одн.сев!CF11</f>
        <v>2132.8225000000002</v>
      </c>
      <c r="H13" s="23">
        <f>[1]Одн.сев!CF12</f>
        <v>2233.9924999999998</v>
      </c>
      <c r="I13" s="23">
        <f>[1]Одн.сев!CF13</f>
        <v>2293.1525000000001</v>
      </c>
      <c r="J13" s="23">
        <f>[1]Одн.сев!CF14</f>
        <v>2634.3025000000002</v>
      </c>
      <c r="K13" s="23">
        <f>[1]Одн.сев!CF15</f>
        <v>2998.0225</v>
      </c>
      <c r="L13" s="23">
        <f>[1]Одн.сев!CF16</f>
        <v>3101.2824999999998</v>
      </c>
      <c r="M13" s="23">
        <f>[1]Одн.сев!CF17</f>
        <v>3239.9025000000001</v>
      </c>
      <c r="N13" s="23">
        <f>[1]Одн.сев!CF18</f>
        <v>3395.3225000000002</v>
      </c>
      <c r="O13" s="23">
        <f>[1]Одн.сев!CF19</f>
        <v>3389.6825000000003</v>
      </c>
      <c r="P13" s="23">
        <f>[1]Одн.сев!CF20</f>
        <v>3316.5024999999996</v>
      </c>
      <c r="Q13" s="23">
        <f>[1]Одн.сев!CF21</f>
        <v>3113.3025000000002</v>
      </c>
      <c r="R13" s="23">
        <f>[1]Одн.сев!CF22</f>
        <v>3196.3924999999999</v>
      </c>
      <c r="S13" s="23">
        <f>[1]Одн.сев!CF23</f>
        <v>2979.6224999999999</v>
      </c>
      <c r="T13" s="23">
        <f>[1]Одн.сев!CF24</f>
        <v>2761.1224999999999</v>
      </c>
      <c r="U13" s="23">
        <f>[1]Одн.сев!CF25</f>
        <v>2597.3724999999999</v>
      </c>
      <c r="V13" s="23">
        <f>[1]Одн.сев!CF26</f>
        <v>2420.3325</v>
      </c>
      <c r="W13" s="23">
        <f>[1]Одн.сев!CF27</f>
        <v>2343.9225000000001</v>
      </c>
      <c r="X13" s="23">
        <f>[1]Одн.сев!CF28</f>
        <v>2282.0324999999998</v>
      </c>
      <c r="Y13" s="23">
        <f>[1]Одн.сев!CF29</f>
        <v>2241.5925000000002</v>
      </c>
      <c r="Z13" s="23">
        <f>[1]Одн.сев!CF30</f>
        <v>2249.2325000000001</v>
      </c>
      <c r="AA13" s="23">
        <f>SUM(C13:Z13)-0.4</f>
        <v>63805.639999999992</v>
      </c>
      <c r="AB13" s="29">
        <f>AA13/24</f>
        <v>2658.5683333333332</v>
      </c>
      <c r="AC13" s="25"/>
      <c r="AD13" s="28">
        <f>MAX(C13:Z13)</f>
        <v>3395.3225000000002</v>
      </c>
    </row>
    <row r="14" spans="1:30" x14ac:dyDescent="0.25">
      <c r="A14" s="21" t="s">
        <v>11</v>
      </c>
      <c r="B14" s="22" t="s">
        <v>7</v>
      </c>
      <c r="C14" s="23">
        <f>C10</f>
        <v>3720</v>
      </c>
      <c r="D14" s="23">
        <f t="shared" ref="D14:Y14" si="2">D10</f>
        <v>3840</v>
      </c>
      <c r="E14" s="23">
        <f t="shared" si="2"/>
        <v>3840</v>
      </c>
      <c r="F14" s="23">
        <f t="shared" si="2"/>
        <v>3720</v>
      </c>
      <c r="G14" s="22">
        <f t="shared" si="2"/>
        <v>3600</v>
      </c>
      <c r="H14" s="23">
        <f t="shared" si="2"/>
        <v>3840</v>
      </c>
      <c r="I14" s="23">
        <f t="shared" si="2"/>
        <v>3840</v>
      </c>
      <c r="J14" s="23">
        <f t="shared" si="2"/>
        <v>4320</v>
      </c>
      <c r="K14" s="23">
        <f t="shared" si="2"/>
        <v>5160</v>
      </c>
      <c r="L14" s="23">
        <f t="shared" si="2"/>
        <v>5160</v>
      </c>
      <c r="M14" s="23">
        <f t="shared" si="2"/>
        <v>5400</v>
      </c>
      <c r="N14" s="23">
        <f t="shared" si="2"/>
        <v>5400</v>
      </c>
      <c r="O14" s="23">
        <f t="shared" si="2"/>
        <v>5520</v>
      </c>
      <c r="P14" s="23">
        <f t="shared" si="2"/>
        <v>5160</v>
      </c>
      <c r="Q14" s="23">
        <f t="shared" si="2"/>
        <v>5160</v>
      </c>
      <c r="R14" s="23">
        <f t="shared" si="2"/>
        <v>5040</v>
      </c>
      <c r="S14" s="23">
        <f t="shared" si="2"/>
        <v>4920</v>
      </c>
      <c r="T14" s="23">
        <f t="shared" si="2"/>
        <v>4320</v>
      </c>
      <c r="U14" s="23">
        <f t="shared" si="2"/>
        <v>4320</v>
      </c>
      <c r="V14" s="23">
        <f t="shared" si="2"/>
        <v>4080</v>
      </c>
      <c r="W14" s="23">
        <f t="shared" si="2"/>
        <v>3960</v>
      </c>
      <c r="X14" s="23">
        <f t="shared" si="2"/>
        <v>3720</v>
      </c>
      <c r="Y14" s="23">
        <f t="shared" si="2"/>
        <v>3960</v>
      </c>
      <c r="Z14" s="27">
        <f>Z10</f>
        <v>3720</v>
      </c>
      <c r="AA14" s="23">
        <f>SUM(C14:Z14)</f>
        <v>105720</v>
      </c>
      <c r="AB14" s="29">
        <f>AA14/24</f>
        <v>4405</v>
      </c>
      <c r="AC14" s="25"/>
      <c r="AD14" s="26"/>
    </row>
    <row r="15" spans="1:30" x14ac:dyDescent="0.25">
      <c r="A15" s="21" t="s">
        <v>12</v>
      </c>
      <c r="B15" s="22" t="s">
        <v>13</v>
      </c>
      <c r="C15" s="30">
        <v>6.1</v>
      </c>
      <c r="D15" s="30">
        <v>6.1</v>
      </c>
      <c r="E15" s="30">
        <v>6.1</v>
      </c>
      <c r="F15" s="30">
        <v>6.1</v>
      </c>
      <c r="G15" s="30">
        <v>6.1</v>
      </c>
      <c r="H15" s="30">
        <v>6.1</v>
      </c>
      <c r="I15" s="30">
        <v>6.1</v>
      </c>
      <c r="J15" s="30">
        <v>6.1</v>
      </c>
      <c r="K15" s="30">
        <v>6</v>
      </c>
      <c r="L15" s="30">
        <v>6</v>
      </c>
      <c r="M15" s="30">
        <v>6</v>
      </c>
      <c r="N15" s="30">
        <v>6</v>
      </c>
      <c r="O15" s="30">
        <v>6</v>
      </c>
      <c r="P15" s="30">
        <v>6</v>
      </c>
      <c r="Q15" s="30">
        <v>5.9</v>
      </c>
      <c r="R15" s="30">
        <v>5.9</v>
      </c>
      <c r="S15" s="30">
        <v>5.9</v>
      </c>
      <c r="T15" s="30">
        <v>5.9</v>
      </c>
      <c r="U15" s="30">
        <v>6</v>
      </c>
      <c r="V15" s="30">
        <v>6</v>
      </c>
      <c r="W15" s="30">
        <v>6</v>
      </c>
      <c r="X15" s="30">
        <v>6</v>
      </c>
      <c r="Y15" s="30">
        <v>6</v>
      </c>
      <c r="Z15" s="30">
        <v>6</v>
      </c>
      <c r="AA15" s="31"/>
      <c r="AB15" s="31"/>
      <c r="AC15" s="25"/>
      <c r="AD15" s="26"/>
    </row>
    <row r="16" spans="1:30" x14ac:dyDescent="0.2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32"/>
      <c r="AC16" s="25"/>
      <c r="AD16" s="26"/>
    </row>
    <row r="17" spans="1:30" x14ac:dyDescent="0.25">
      <c r="A17" s="21" t="s">
        <v>14</v>
      </c>
      <c r="B17" s="22" t="s">
        <v>7</v>
      </c>
      <c r="C17" s="15">
        <f>[1]пост.ПС!M7</f>
        <v>2616</v>
      </c>
      <c r="D17" s="15">
        <f>[1]пост.ПС!M8</f>
        <v>2568</v>
      </c>
      <c r="E17" s="15">
        <f>[1]пост.ПС!M9</f>
        <v>2496</v>
      </c>
      <c r="F17" s="15">
        <f>[1]пост.ПС!M10</f>
        <v>2928</v>
      </c>
      <c r="G17" s="15">
        <f>[1]пост.ПС!M11</f>
        <v>2976</v>
      </c>
      <c r="H17" s="15">
        <f>[1]пост.ПС!M12</f>
        <v>3144</v>
      </c>
      <c r="I17" s="15">
        <f>[1]пост.ПС!M13</f>
        <v>3048</v>
      </c>
      <c r="J17" s="15">
        <f>[1]пост.ПС!M14</f>
        <v>3984</v>
      </c>
      <c r="K17" s="15">
        <f>[1]пост.ПС!M15</f>
        <v>3816</v>
      </c>
      <c r="L17" s="15">
        <f>[1]пост.ПС!M16</f>
        <v>3936</v>
      </c>
      <c r="M17" s="15">
        <f>[1]пост.ПС!M17</f>
        <v>4104</v>
      </c>
      <c r="N17" s="15">
        <f>[1]пост.ПС!M18</f>
        <v>4176</v>
      </c>
      <c r="O17" s="15">
        <f>[1]пост.ПС!M19</f>
        <v>4176</v>
      </c>
      <c r="P17" s="15">
        <f>[1]пост.ПС!M20</f>
        <v>4176</v>
      </c>
      <c r="Q17" s="15">
        <f>[1]пост.ПС!M21</f>
        <v>4224</v>
      </c>
      <c r="R17" s="15">
        <f>[1]пост.ПС!M22</f>
        <v>3936</v>
      </c>
      <c r="S17" s="15">
        <f>[1]пост.ПС!M23</f>
        <v>3744</v>
      </c>
      <c r="T17" s="15">
        <f>[1]пост.ПС!M24</f>
        <v>3456</v>
      </c>
      <c r="U17" s="15">
        <f>[1]пост.ПС!M25</f>
        <v>3408</v>
      </c>
      <c r="V17" s="15">
        <f>[1]пост.ПС!M26</f>
        <v>3336</v>
      </c>
      <c r="W17" s="15">
        <f>[1]пост.ПС!M27</f>
        <v>3696</v>
      </c>
      <c r="X17" s="15">
        <f>[1]пост.ПС!M28</f>
        <v>3408</v>
      </c>
      <c r="Y17" s="15">
        <f>[1]пост.ПС!M29</f>
        <v>3528</v>
      </c>
      <c r="Z17" s="15">
        <f>[1]пост.ПС!M30</f>
        <v>3336</v>
      </c>
      <c r="AA17" s="23">
        <f>SUM(C17:Z17)</f>
        <v>84216</v>
      </c>
      <c r="AB17" s="24">
        <f>AA17/24-0.2</f>
        <v>3508.8</v>
      </c>
      <c r="AC17" s="19">
        <f>MAX(C17:Z17)</f>
        <v>4224</v>
      </c>
      <c r="AD17" s="28">
        <f>MAX(C17:Z17)</f>
        <v>4224</v>
      </c>
    </row>
    <row r="18" spans="1:30" x14ac:dyDescent="0.25">
      <c r="A18" s="21"/>
      <c r="B18" s="22" t="s">
        <v>8</v>
      </c>
      <c r="C18" s="15">
        <f>[1]пост.ПС!AA7</f>
        <v>984</v>
      </c>
      <c r="D18" s="15">
        <f>[1]пост.ПС!AA8</f>
        <v>1104</v>
      </c>
      <c r="E18" s="15">
        <f>[1]пост.ПС!AA9</f>
        <v>984</v>
      </c>
      <c r="F18" s="15">
        <f>[1]пост.ПС!AA10</f>
        <v>1224</v>
      </c>
      <c r="G18" s="15">
        <f>[1]пост.ПС!AA11</f>
        <v>1392</v>
      </c>
      <c r="H18" s="15">
        <f>[1]пост.ПС!AA12</f>
        <v>1296</v>
      </c>
      <c r="I18" s="15">
        <f>[1]пост.ПС!AA13</f>
        <v>1344</v>
      </c>
      <c r="J18" s="15">
        <f>[1]пост.ПС!AA14</f>
        <v>1632</v>
      </c>
      <c r="K18" s="15">
        <f>[1]пост.ПС!AA15</f>
        <v>1416</v>
      </c>
      <c r="L18" s="15">
        <f>[1]пост.ПС!AA16</f>
        <v>1584</v>
      </c>
      <c r="M18" s="15">
        <f>[1]пост.ПС!AA17</f>
        <v>1464</v>
      </c>
      <c r="N18" s="15">
        <f>[1]пост.ПС!AA18</f>
        <v>1464</v>
      </c>
      <c r="O18" s="15">
        <f>[1]пост.ПС!AA19</f>
        <v>1368</v>
      </c>
      <c r="P18" s="15">
        <f>[1]пост.ПС!AA20</f>
        <v>1584</v>
      </c>
      <c r="Q18" s="15">
        <f>[1]пост.ПС!AA21</f>
        <v>1584</v>
      </c>
      <c r="R18" s="15">
        <f>[1]пост.ПС!AA22</f>
        <v>1416</v>
      </c>
      <c r="S18" s="15">
        <f>[1]пост.ПС!AA23</f>
        <v>1344</v>
      </c>
      <c r="T18" s="15">
        <f>[1]пост.ПС!AA24</f>
        <v>1344</v>
      </c>
      <c r="U18" s="15">
        <f>[1]пост.ПС!AA25</f>
        <v>1224</v>
      </c>
      <c r="V18" s="15">
        <f>[1]пост.ПС!AA26</f>
        <v>1224</v>
      </c>
      <c r="W18" s="15">
        <f>[1]пост.ПС!AA27</f>
        <v>1464</v>
      </c>
      <c r="X18" s="15">
        <f>[1]пост.ПС!AA28</f>
        <v>1416</v>
      </c>
      <c r="Y18" s="15">
        <f>[1]пост.ПС!AA29</f>
        <v>1464</v>
      </c>
      <c r="Z18" s="15">
        <f>[1]пост.ПС!AA30</f>
        <v>1272</v>
      </c>
      <c r="AA18" s="23">
        <f>SUM(C18:Z18)</f>
        <v>32592</v>
      </c>
      <c r="AB18" s="24">
        <f t="shared" si="0"/>
        <v>1358</v>
      </c>
      <c r="AC18" s="25"/>
      <c r="AD18" s="26"/>
    </row>
    <row r="19" spans="1:30" x14ac:dyDescent="0.25">
      <c r="A19" s="21" t="s">
        <v>9</v>
      </c>
      <c r="B19" s="22" t="s">
        <v>7</v>
      </c>
      <c r="C19" s="23">
        <f>C17-C20</f>
        <v>1205.5599999999913</v>
      </c>
      <c r="D19" s="23">
        <f t="shared" ref="D19:Z19" si="3">D17-D20</f>
        <v>1232.7599999999959</v>
      </c>
      <c r="E19" s="23">
        <f t="shared" si="3"/>
        <v>1150.5600000000115</v>
      </c>
      <c r="F19" s="23">
        <f t="shared" si="3"/>
        <v>1597.9599999999934</v>
      </c>
      <c r="G19" s="23">
        <f>G17-G20</f>
        <v>1658.1599999999946</v>
      </c>
      <c r="H19" s="23">
        <f t="shared" si="3"/>
        <v>1817.3600000000026</v>
      </c>
      <c r="I19" s="23">
        <f t="shared" si="3"/>
        <v>1646.7999999999956</v>
      </c>
      <c r="J19" s="23">
        <f t="shared" si="3"/>
        <v>1777.7600000000111</v>
      </c>
      <c r="K19" s="23">
        <f>K17-K20</f>
        <v>1220.7999999999856</v>
      </c>
      <c r="L19" s="23">
        <f t="shared" si="3"/>
        <v>1491.3600000000129</v>
      </c>
      <c r="M19" s="23">
        <f t="shared" si="3"/>
        <v>1332.0799999999949</v>
      </c>
      <c r="N19" s="23">
        <f t="shared" si="3"/>
        <v>1440.4800000000091</v>
      </c>
      <c r="O19" s="23">
        <f t="shared" si="3"/>
        <v>1547.639999999988</v>
      </c>
      <c r="P19" s="23">
        <f t="shared" si="3"/>
        <v>1426.0800000000045</v>
      </c>
      <c r="Q19" s="23">
        <f t="shared" si="3"/>
        <v>1369.679999999993</v>
      </c>
      <c r="R19" s="23">
        <f t="shared" si="3"/>
        <v>1594.7200000000062</v>
      </c>
      <c r="S19" s="23">
        <f t="shared" si="3"/>
        <v>1537.4000000000051</v>
      </c>
      <c r="T19" s="23">
        <f t="shared" si="3"/>
        <v>1380.3999999999942</v>
      </c>
      <c r="U19" s="23">
        <f t="shared" si="3"/>
        <v>1524.2000000000087</v>
      </c>
      <c r="V19" s="23">
        <f t="shared" si="3"/>
        <v>1512.799999999995</v>
      </c>
      <c r="W19" s="23">
        <f>W17-W20</f>
        <v>1967.1600000000062</v>
      </c>
      <c r="X19" s="23">
        <f t="shared" si="3"/>
        <v>1747.399999999993</v>
      </c>
      <c r="Y19" s="23">
        <f t="shared" si="3"/>
        <v>1880.9599999999941</v>
      </c>
      <c r="Z19" s="23">
        <f t="shared" si="3"/>
        <v>1753.1600000000094</v>
      </c>
      <c r="AA19" s="23">
        <f>SUM(C19:Z19)+0.2</f>
        <v>36813.439999999995</v>
      </c>
      <c r="AB19" s="24">
        <f t="shared" si="0"/>
        <v>1533.8933333333332</v>
      </c>
      <c r="AC19" s="25"/>
      <c r="AD19" s="28">
        <f>MAX(C19:Z19)</f>
        <v>1967.1600000000062</v>
      </c>
    </row>
    <row r="20" spans="1:30" x14ac:dyDescent="0.25">
      <c r="A20" s="21" t="s">
        <v>10</v>
      </c>
      <c r="B20" s="22" t="s">
        <v>7</v>
      </c>
      <c r="C20" s="23">
        <f>[1]Одн.юг!BC9</f>
        <v>1410.4400000000087</v>
      </c>
      <c r="D20" s="23">
        <f>[1]Одн.юг!BC10</f>
        <v>1335.2400000000041</v>
      </c>
      <c r="E20" s="23">
        <f>[1]Одн.юг!BC11</f>
        <v>1345.4399999999885</v>
      </c>
      <c r="F20" s="23">
        <f>[1]Одн.юг!BC12</f>
        <v>1330.0400000000066</v>
      </c>
      <c r="G20" s="23">
        <f>[1]Одн.юг!BC13</f>
        <v>1317.8400000000054</v>
      </c>
      <c r="H20" s="23">
        <f>[1]Одн.юг!BC14</f>
        <v>1326.6399999999974</v>
      </c>
      <c r="I20" s="23">
        <f>[1]Одн.юг!BC15</f>
        <v>1401.2000000000044</v>
      </c>
      <c r="J20" s="23">
        <f>[1]Одн.юг!BC16</f>
        <v>2206.2399999999889</v>
      </c>
      <c r="K20" s="33">
        <f>[1]Одн.юг!BC17</f>
        <v>2595.2000000000144</v>
      </c>
      <c r="L20" s="33">
        <f>[1]Одн.юг!BC18</f>
        <v>2444.6399999999871</v>
      </c>
      <c r="M20" s="33">
        <f>[1]Одн.юг!BC19</f>
        <v>2771.9200000000051</v>
      </c>
      <c r="N20" s="23">
        <f>[1]Одн.юг!BC20</f>
        <v>2735.5199999999909</v>
      </c>
      <c r="O20" s="23">
        <f>[1]Одн.юг!BC21</f>
        <v>2628.360000000012</v>
      </c>
      <c r="P20" s="23">
        <f>[1]Одн.юг!BC22</f>
        <v>2749.9199999999955</v>
      </c>
      <c r="Q20" s="23">
        <f>[1]Одн.юг!BC23</f>
        <v>2854.320000000007</v>
      </c>
      <c r="R20" s="23">
        <f>[1]Одн.юг!BC24</f>
        <v>2341.2799999999938</v>
      </c>
      <c r="S20" s="23">
        <f>[1]Одн.юг!BC25</f>
        <v>2206.5999999999949</v>
      </c>
      <c r="T20" s="23">
        <f>[1]Одн.юг!BC26</f>
        <v>2075.6000000000058</v>
      </c>
      <c r="U20" s="23">
        <f>[1]Одн.юг!BC27</f>
        <v>1883.7999999999913</v>
      </c>
      <c r="V20" s="23">
        <f>[1]Одн.юг!BC28</f>
        <v>1823.200000000005</v>
      </c>
      <c r="W20" s="23">
        <f>[1]Одн.юг!BC29</f>
        <v>1728.8399999999938</v>
      </c>
      <c r="X20" s="23">
        <f>[1]Одн.юг!BC30</f>
        <v>1660.600000000007</v>
      </c>
      <c r="Y20" s="23">
        <f>[1]Одн.юг!BC31</f>
        <v>1647.0400000000059</v>
      </c>
      <c r="Z20" s="23">
        <f>[1]Одн.юг!BC32</f>
        <v>1582.8399999999906</v>
      </c>
      <c r="AA20" s="23">
        <f>SUM(C20:Z20)</f>
        <v>47402.759999999995</v>
      </c>
      <c r="AB20" s="24">
        <f t="shared" si="0"/>
        <v>1975.1149999999998</v>
      </c>
      <c r="AC20" s="25"/>
      <c r="AD20" s="28">
        <f>MAX(C20:Z20)</f>
        <v>2854.320000000007</v>
      </c>
    </row>
    <row r="21" spans="1:30" x14ac:dyDescent="0.25">
      <c r="A21" s="21" t="s">
        <v>11</v>
      </c>
      <c r="B21" s="22" t="s">
        <v>7</v>
      </c>
      <c r="C21" s="23">
        <f>C17</f>
        <v>2616</v>
      </c>
      <c r="D21" s="23">
        <f t="shared" ref="D21:Z21" si="4">D17</f>
        <v>2568</v>
      </c>
      <c r="E21" s="23">
        <f t="shared" si="4"/>
        <v>2496</v>
      </c>
      <c r="F21" s="23">
        <f t="shared" si="4"/>
        <v>2928</v>
      </c>
      <c r="G21" s="22">
        <f t="shared" si="4"/>
        <v>2976</v>
      </c>
      <c r="H21" s="23">
        <f t="shared" si="4"/>
        <v>3144</v>
      </c>
      <c r="I21" s="23">
        <f t="shared" si="4"/>
        <v>3048</v>
      </c>
      <c r="J21" s="23">
        <f t="shared" si="4"/>
        <v>3984</v>
      </c>
      <c r="K21" s="33">
        <f t="shared" si="4"/>
        <v>3816</v>
      </c>
      <c r="L21" s="33">
        <f t="shared" si="4"/>
        <v>3936</v>
      </c>
      <c r="M21" s="33">
        <f t="shared" si="4"/>
        <v>4104</v>
      </c>
      <c r="N21" s="23">
        <f t="shared" si="4"/>
        <v>4176</v>
      </c>
      <c r="O21" s="23">
        <f t="shared" si="4"/>
        <v>4176</v>
      </c>
      <c r="P21" s="23">
        <f t="shared" si="4"/>
        <v>4176</v>
      </c>
      <c r="Q21" s="23">
        <f t="shared" si="4"/>
        <v>4224</v>
      </c>
      <c r="R21" s="23">
        <f t="shared" si="4"/>
        <v>3936</v>
      </c>
      <c r="S21" s="23">
        <f t="shared" si="4"/>
        <v>3744</v>
      </c>
      <c r="T21" s="23">
        <f t="shared" si="4"/>
        <v>3456</v>
      </c>
      <c r="U21" s="23">
        <f t="shared" si="4"/>
        <v>3408</v>
      </c>
      <c r="V21" s="23">
        <f t="shared" si="4"/>
        <v>3336</v>
      </c>
      <c r="W21" s="23">
        <f t="shared" si="4"/>
        <v>3696</v>
      </c>
      <c r="X21" s="23">
        <f t="shared" si="4"/>
        <v>3408</v>
      </c>
      <c r="Y21" s="23">
        <f t="shared" si="4"/>
        <v>3528</v>
      </c>
      <c r="Z21" s="23">
        <f t="shared" si="4"/>
        <v>3336</v>
      </c>
      <c r="AA21" s="23">
        <f>SUM(C21:Z21)</f>
        <v>84216</v>
      </c>
      <c r="AB21" s="24">
        <f t="shared" si="0"/>
        <v>3509</v>
      </c>
      <c r="AC21" s="25"/>
      <c r="AD21" s="26"/>
    </row>
    <row r="22" spans="1:30" x14ac:dyDescent="0.25">
      <c r="A22" s="21" t="s">
        <v>12</v>
      </c>
      <c r="B22" s="22" t="s">
        <v>13</v>
      </c>
      <c r="C22" s="30">
        <v>6</v>
      </c>
      <c r="D22" s="30">
        <v>6</v>
      </c>
      <c r="E22" s="30">
        <v>6</v>
      </c>
      <c r="F22" s="30">
        <v>6</v>
      </c>
      <c r="G22" s="30">
        <v>6</v>
      </c>
      <c r="H22" s="30">
        <v>6</v>
      </c>
      <c r="I22" s="30">
        <v>6</v>
      </c>
      <c r="J22" s="30">
        <v>6</v>
      </c>
      <c r="K22" s="30">
        <v>6.1</v>
      </c>
      <c r="L22" s="30">
        <v>6.1</v>
      </c>
      <c r="M22" s="30">
        <v>6.1</v>
      </c>
      <c r="N22" s="30">
        <v>6</v>
      </c>
      <c r="O22" s="30">
        <v>6</v>
      </c>
      <c r="P22" s="30">
        <v>6</v>
      </c>
      <c r="Q22" s="30">
        <v>6</v>
      </c>
      <c r="R22" s="30">
        <v>6</v>
      </c>
      <c r="S22" s="30">
        <v>6.1</v>
      </c>
      <c r="T22" s="30">
        <v>6.1</v>
      </c>
      <c r="U22" s="30">
        <v>6.1</v>
      </c>
      <c r="V22" s="30">
        <v>6.1</v>
      </c>
      <c r="W22" s="30">
        <v>6</v>
      </c>
      <c r="X22" s="30">
        <v>6</v>
      </c>
      <c r="Y22" s="30">
        <v>6.1</v>
      </c>
      <c r="Z22" s="30">
        <v>6.1</v>
      </c>
      <c r="AA22" s="33"/>
      <c r="AB22" s="34"/>
      <c r="AC22" s="25"/>
      <c r="AD22" s="26"/>
    </row>
    <row r="23" spans="1:30" x14ac:dyDescent="0.25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30"/>
      <c r="L23" s="30"/>
      <c r="M23" s="30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22"/>
      <c r="AB23" s="32"/>
      <c r="AC23" s="25"/>
      <c r="AD23" s="26"/>
    </row>
    <row r="24" spans="1:30" x14ac:dyDescent="0.25">
      <c r="A24" s="21" t="s">
        <v>15</v>
      </c>
      <c r="B24" s="22" t="s">
        <v>7</v>
      </c>
      <c r="C24" s="15">
        <f>[1]пост.ПС!O7</f>
        <v>198</v>
      </c>
      <c r="D24" s="15">
        <f>[1]пост.ПС!O8</f>
        <v>198</v>
      </c>
      <c r="E24" s="15">
        <f>[1]пост.ПС!O9</f>
        <v>216</v>
      </c>
      <c r="F24" s="15">
        <f>[1]пост.ПС!O10</f>
        <v>198</v>
      </c>
      <c r="G24" s="15">
        <f>[1]пост.ПС!O11</f>
        <v>198</v>
      </c>
      <c r="H24" s="15">
        <f>[1]пост.ПС!O12</f>
        <v>198</v>
      </c>
      <c r="I24" s="15">
        <f>[1]пост.ПС!O13</f>
        <v>216</v>
      </c>
      <c r="J24" s="15">
        <f>[1]пост.ПС!O14</f>
        <v>198</v>
      </c>
      <c r="K24" s="15">
        <f>[1]пост.ПС!O15</f>
        <v>198</v>
      </c>
      <c r="L24" s="15">
        <f>[1]пост.ПС!O16</f>
        <v>234</v>
      </c>
      <c r="M24" s="15">
        <f>[1]пост.ПС!O17</f>
        <v>252</v>
      </c>
      <c r="N24" s="15">
        <f>[1]пост.ПС!O18</f>
        <v>234</v>
      </c>
      <c r="O24" s="15">
        <f>[1]пост.ПС!O19</f>
        <v>216</v>
      </c>
      <c r="P24" s="15">
        <f>[1]пост.ПС!O20</f>
        <v>306</v>
      </c>
      <c r="Q24" s="15">
        <f>[1]пост.ПС!O21</f>
        <v>252</v>
      </c>
      <c r="R24" s="15">
        <f>[1]пост.ПС!O22</f>
        <v>324</v>
      </c>
      <c r="S24" s="15">
        <f>[1]пост.ПС!O23</f>
        <v>252</v>
      </c>
      <c r="T24" s="15">
        <f>[1]пост.ПС!O24</f>
        <v>216</v>
      </c>
      <c r="U24" s="15">
        <f>[1]пост.ПС!O25</f>
        <v>216</v>
      </c>
      <c r="V24" s="15">
        <f>[1]пост.ПС!O26</f>
        <v>198</v>
      </c>
      <c r="W24" s="15">
        <f>[1]пост.ПС!O27</f>
        <v>198</v>
      </c>
      <c r="X24" s="15">
        <f>[1]пост.ПС!O28</f>
        <v>198</v>
      </c>
      <c r="Y24" s="15">
        <f>[1]пост.ПС!O29</f>
        <v>198</v>
      </c>
      <c r="Z24" s="15">
        <f>[1]пост.ПС!O30</f>
        <v>216</v>
      </c>
      <c r="AA24" s="23">
        <f>SUM(C24:Z24)</f>
        <v>5328</v>
      </c>
      <c r="AB24" s="24">
        <f>AA24/24</f>
        <v>222</v>
      </c>
      <c r="AC24" s="19">
        <f>MAX(C24:Z24)</f>
        <v>324</v>
      </c>
      <c r="AD24" s="28">
        <f>MAX(C24:Z24)</f>
        <v>324</v>
      </c>
    </row>
    <row r="25" spans="1:30" x14ac:dyDescent="0.25">
      <c r="A25" s="21"/>
      <c r="B25" s="22" t="s">
        <v>8</v>
      </c>
      <c r="C25" s="15">
        <f>[1]пост.ПС!Q7</f>
        <v>90</v>
      </c>
      <c r="D25" s="15">
        <f>[1]пост.ПС!Q8</f>
        <v>108</v>
      </c>
      <c r="E25" s="15">
        <f>[1]пост.ПС!Q9</f>
        <v>90</v>
      </c>
      <c r="F25" s="15">
        <f>[1]пост.ПС!Q10</f>
        <v>108</v>
      </c>
      <c r="G25" s="15">
        <f>[1]пост.ПС!Q11</f>
        <v>108</v>
      </c>
      <c r="H25" s="15">
        <f>[1]пост.ПС!Q12</f>
        <v>90</v>
      </c>
      <c r="I25" s="15">
        <f>[1]пост.ПС!Q13</f>
        <v>108</v>
      </c>
      <c r="J25" s="15">
        <f>[1]пост.ПС!Q14</f>
        <v>90</v>
      </c>
      <c r="K25" s="15">
        <f>[1]пост.ПС!Q15</f>
        <v>90</v>
      </c>
      <c r="L25" s="15">
        <f>[1]пост.ПС!Q16</f>
        <v>90</v>
      </c>
      <c r="M25" s="15">
        <f>[1]пост.ПС!Q17</f>
        <v>108</v>
      </c>
      <c r="N25" s="15">
        <f>[1]пост.ПС!Q18</f>
        <v>72</v>
      </c>
      <c r="O25" s="15">
        <f>[1]пост.ПС!Q19</f>
        <v>72</v>
      </c>
      <c r="P25" s="15">
        <f>[1]пост.ПС!Q20</f>
        <v>90</v>
      </c>
      <c r="Q25" s="15">
        <f>[1]пост.ПС!Q21</f>
        <v>126</v>
      </c>
      <c r="R25" s="15">
        <f>[1]пост.ПС!Q22</f>
        <v>126</v>
      </c>
      <c r="S25" s="15">
        <f>[1]пост.ПС!Q23</f>
        <v>108</v>
      </c>
      <c r="T25" s="15">
        <f>[1]пост.ПС!Q24</f>
        <v>90</v>
      </c>
      <c r="U25" s="15">
        <f>[1]пост.ПС!Q25</f>
        <v>90</v>
      </c>
      <c r="V25" s="15">
        <f>[1]пост.ПС!Q26</f>
        <v>90</v>
      </c>
      <c r="W25" s="15">
        <f>[1]пост.ПС!Q27</f>
        <v>90</v>
      </c>
      <c r="X25" s="15">
        <f>[1]пост.ПС!Q28</f>
        <v>90</v>
      </c>
      <c r="Y25" s="15">
        <f>[1]пост.ПС!Q29</f>
        <v>90</v>
      </c>
      <c r="Z25" s="15">
        <f>[1]пост.ПС!Q30</f>
        <v>90</v>
      </c>
      <c r="AA25" s="23">
        <f>SUM(C25:Z25)</f>
        <v>2304</v>
      </c>
      <c r="AB25" s="24">
        <f>AA25/24</f>
        <v>96</v>
      </c>
      <c r="AC25" s="25"/>
      <c r="AD25" s="26"/>
    </row>
    <row r="26" spans="1:30" x14ac:dyDescent="0.25">
      <c r="A26" s="21" t="s">
        <v>9</v>
      </c>
      <c r="B26" s="22" t="s">
        <v>7</v>
      </c>
      <c r="C26" s="23">
        <f>C24-C27</f>
        <v>57</v>
      </c>
      <c r="D26" s="23">
        <f t="shared" ref="D26:I26" si="5">D24-D27</f>
        <v>56</v>
      </c>
      <c r="E26" s="23">
        <f>E24-E27</f>
        <v>61.599999999999994</v>
      </c>
      <c r="F26" s="23">
        <f>F24-F27</f>
        <v>55.199999999999989</v>
      </c>
      <c r="G26" s="23">
        <f t="shared" si="5"/>
        <v>55.400000000000006</v>
      </c>
      <c r="H26" s="23">
        <f t="shared" si="5"/>
        <v>55.199999999999989</v>
      </c>
      <c r="I26" s="23">
        <f t="shared" si="5"/>
        <v>73.799999999999983</v>
      </c>
      <c r="J26" s="23">
        <f>J24-J27</f>
        <v>43.799999999999983</v>
      </c>
      <c r="K26" s="23">
        <f t="shared" ref="K26:Z26" si="6">K24-K27</f>
        <v>56.100000000000023</v>
      </c>
      <c r="L26" s="23">
        <f t="shared" si="6"/>
        <v>69.199999999999989</v>
      </c>
      <c r="M26" s="23">
        <f>M24-M27</f>
        <v>75.199999999999989</v>
      </c>
      <c r="N26" s="23">
        <f t="shared" si="6"/>
        <v>84.4</v>
      </c>
      <c r="O26" s="23">
        <f t="shared" si="6"/>
        <v>58.599999999999994</v>
      </c>
      <c r="P26" s="23">
        <f>P24-P27</f>
        <v>148.9</v>
      </c>
      <c r="Q26" s="23">
        <f>Q24-Q27</f>
        <v>88.199999999999989</v>
      </c>
      <c r="R26" s="23">
        <f t="shared" si="6"/>
        <v>146.4</v>
      </c>
      <c r="S26" s="23">
        <f t="shared" si="6"/>
        <v>74.299999999999983</v>
      </c>
      <c r="T26" s="23">
        <f t="shared" si="6"/>
        <v>62.199999999999989</v>
      </c>
      <c r="U26" s="23">
        <f>U24-U27</f>
        <v>74.400000000000006</v>
      </c>
      <c r="V26" s="23">
        <f t="shared" si="6"/>
        <v>43.900000000000006</v>
      </c>
      <c r="W26" s="23">
        <f t="shared" si="6"/>
        <v>55.800000000000011</v>
      </c>
      <c r="X26" s="23">
        <f>X24-X27</f>
        <v>56.400000000000006</v>
      </c>
      <c r="Y26" s="23">
        <f t="shared" si="6"/>
        <v>56.199999999999989</v>
      </c>
      <c r="Z26" s="23">
        <f t="shared" si="6"/>
        <v>61.599999999999994</v>
      </c>
      <c r="AA26" s="23">
        <f>SUM(C26:Z26)</f>
        <v>1669.8000000000002</v>
      </c>
      <c r="AB26" s="24">
        <f>AA26/24</f>
        <v>69.575000000000003</v>
      </c>
      <c r="AC26" s="25"/>
      <c r="AD26" s="28">
        <f>MAX(C26:Z26)</f>
        <v>148.9</v>
      </c>
    </row>
    <row r="27" spans="1:30" x14ac:dyDescent="0.25">
      <c r="A27" s="21" t="s">
        <v>10</v>
      </c>
      <c r="B27" s="22" t="s">
        <v>7</v>
      </c>
      <c r="C27" s="23">
        <f>[1]уг.база!H8</f>
        <v>141</v>
      </c>
      <c r="D27" s="23">
        <f>[1]уг.база!H9</f>
        <v>142</v>
      </c>
      <c r="E27" s="23">
        <f>[1]уг.база!H10</f>
        <v>154.4</v>
      </c>
      <c r="F27" s="23">
        <f>[1]уг.база!H11</f>
        <v>142.80000000000001</v>
      </c>
      <c r="G27" s="23">
        <f>[1]уг.база!H12</f>
        <v>142.6</v>
      </c>
      <c r="H27" s="23">
        <f>[1]уг.база!H13</f>
        <v>142.80000000000001</v>
      </c>
      <c r="I27" s="23">
        <f>[1]уг.база!H14</f>
        <v>142.20000000000002</v>
      </c>
      <c r="J27" s="23">
        <f>[1]уг.база!H15</f>
        <v>154.20000000000002</v>
      </c>
      <c r="K27" s="23">
        <f>[1]уг.база!H16</f>
        <v>141.89999999999998</v>
      </c>
      <c r="L27" s="23">
        <f>[1]уг.база!H17</f>
        <v>164.8</v>
      </c>
      <c r="M27" s="23">
        <f>[1]уг.база!H18</f>
        <v>176.8</v>
      </c>
      <c r="N27" s="23">
        <f>[1]уг.база!H19</f>
        <v>149.6</v>
      </c>
      <c r="O27" s="23">
        <f>[1]уг.база!H20</f>
        <v>157.4</v>
      </c>
      <c r="P27" s="23">
        <f>[1]уг.база!H21</f>
        <v>157.1</v>
      </c>
      <c r="Q27" s="23">
        <f>[1]уг.база!H22</f>
        <v>163.80000000000001</v>
      </c>
      <c r="R27" s="23">
        <f>[1]уг.база!H23</f>
        <v>177.6</v>
      </c>
      <c r="S27" s="23">
        <f>[1]уг.база!H24</f>
        <v>177.70000000000002</v>
      </c>
      <c r="T27" s="23">
        <f>[1]уг.база!H25</f>
        <v>153.80000000000001</v>
      </c>
      <c r="U27" s="23">
        <f>[1]уг.база!H26</f>
        <v>141.6</v>
      </c>
      <c r="V27" s="23">
        <f>[1]уг.база!H27</f>
        <v>154.1</v>
      </c>
      <c r="W27" s="23">
        <f>[1]уг.база!H28</f>
        <v>142.19999999999999</v>
      </c>
      <c r="X27" s="23">
        <f>[1]уг.база!H29</f>
        <v>141.6</v>
      </c>
      <c r="Y27" s="23">
        <f>[1]уг.база!H30</f>
        <v>141.80000000000001</v>
      </c>
      <c r="Z27" s="23">
        <f>[1]уг.база!H31</f>
        <v>154.4</v>
      </c>
      <c r="AA27" s="23">
        <f>SUM(C27:Z27)</f>
        <v>3658.2</v>
      </c>
      <c r="AB27" s="24">
        <f>AA27/24</f>
        <v>152.42499999999998</v>
      </c>
      <c r="AC27" s="25"/>
      <c r="AD27" s="28">
        <f>MAX(C27:Z27)</f>
        <v>177.70000000000002</v>
      </c>
    </row>
    <row r="28" spans="1:30" x14ac:dyDescent="0.25">
      <c r="A28" s="21" t="s">
        <v>11</v>
      </c>
      <c r="B28" s="22" t="s">
        <v>7</v>
      </c>
      <c r="C28" s="23">
        <f t="shared" ref="C28:Y28" si="7">C24</f>
        <v>198</v>
      </c>
      <c r="D28" s="23">
        <f t="shared" si="7"/>
        <v>198</v>
      </c>
      <c r="E28" s="23">
        <f t="shared" si="7"/>
        <v>216</v>
      </c>
      <c r="F28" s="23">
        <f t="shared" si="7"/>
        <v>198</v>
      </c>
      <c r="G28" s="23">
        <f t="shared" si="7"/>
        <v>198</v>
      </c>
      <c r="H28" s="23">
        <f t="shared" si="7"/>
        <v>198</v>
      </c>
      <c r="I28" s="23">
        <f t="shared" si="7"/>
        <v>216</v>
      </c>
      <c r="J28" s="23">
        <f t="shared" si="7"/>
        <v>198</v>
      </c>
      <c r="K28" s="33">
        <f t="shared" si="7"/>
        <v>198</v>
      </c>
      <c r="L28" s="33">
        <f t="shared" si="7"/>
        <v>234</v>
      </c>
      <c r="M28" s="33">
        <f t="shared" si="7"/>
        <v>252</v>
      </c>
      <c r="N28" s="23">
        <f t="shared" si="7"/>
        <v>234</v>
      </c>
      <c r="O28" s="23">
        <f t="shared" si="7"/>
        <v>216</v>
      </c>
      <c r="P28" s="23">
        <f t="shared" si="7"/>
        <v>306</v>
      </c>
      <c r="Q28" s="23">
        <f t="shared" si="7"/>
        <v>252</v>
      </c>
      <c r="R28" s="23">
        <f t="shared" si="7"/>
        <v>324</v>
      </c>
      <c r="S28" s="23">
        <f t="shared" si="7"/>
        <v>252</v>
      </c>
      <c r="T28" s="23">
        <f t="shared" si="7"/>
        <v>216</v>
      </c>
      <c r="U28" s="23">
        <f t="shared" si="7"/>
        <v>216</v>
      </c>
      <c r="V28" s="23">
        <f t="shared" si="7"/>
        <v>198</v>
      </c>
      <c r="W28" s="23">
        <f t="shared" si="7"/>
        <v>198</v>
      </c>
      <c r="X28" s="23">
        <f t="shared" si="7"/>
        <v>198</v>
      </c>
      <c r="Y28" s="23">
        <f t="shared" si="7"/>
        <v>198</v>
      </c>
      <c r="Z28" s="23">
        <f>Z24</f>
        <v>216</v>
      </c>
      <c r="AA28" s="23">
        <f>SUM(C28:Z28)</f>
        <v>5328</v>
      </c>
      <c r="AB28" s="24">
        <f>AA28/24</f>
        <v>222</v>
      </c>
      <c r="AC28" s="25"/>
      <c r="AD28" s="26"/>
    </row>
    <row r="29" spans="1:30" x14ac:dyDescent="0.25">
      <c r="A29" s="21" t="s">
        <v>12</v>
      </c>
      <c r="B29" s="22" t="s">
        <v>13</v>
      </c>
      <c r="C29" s="35">
        <v>6</v>
      </c>
      <c r="D29" s="35">
        <v>6</v>
      </c>
      <c r="E29" s="35">
        <v>6</v>
      </c>
      <c r="F29" s="35">
        <v>6</v>
      </c>
      <c r="G29" s="35">
        <v>6</v>
      </c>
      <c r="H29" s="35">
        <v>6</v>
      </c>
      <c r="I29" s="35">
        <v>6</v>
      </c>
      <c r="J29" s="35">
        <v>6</v>
      </c>
      <c r="K29" s="30">
        <v>6</v>
      </c>
      <c r="L29" s="30">
        <v>5.9</v>
      </c>
      <c r="M29" s="30">
        <v>5.9</v>
      </c>
      <c r="N29" s="30">
        <v>5.8</v>
      </c>
      <c r="O29" s="30">
        <v>5.8</v>
      </c>
      <c r="P29" s="30">
        <v>5.8</v>
      </c>
      <c r="Q29" s="30">
        <v>5.8</v>
      </c>
      <c r="R29" s="30">
        <v>5.8</v>
      </c>
      <c r="S29" s="30">
        <v>5.8</v>
      </c>
      <c r="T29" s="30">
        <v>6</v>
      </c>
      <c r="U29" s="30">
        <v>6</v>
      </c>
      <c r="V29" s="30">
        <v>6</v>
      </c>
      <c r="W29" s="30">
        <v>6</v>
      </c>
      <c r="X29" s="30">
        <v>6</v>
      </c>
      <c r="Y29" s="30">
        <v>6</v>
      </c>
      <c r="Z29" s="30">
        <v>6</v>
      </c>
      <c r="AA29" s="30"/>
      <c r="AB29" s="30"/>
      <c r="AC29" s="36"/>
      <c r="AD29" s="37"/>
    </row>
    <row r="30" spans="1:30" x14ac:dyDescent="0.25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32"/>
      <c r="AC30" s="25"/>
      <c r="AD30" s="26"/>
    </row>
    <row r="31" spans="1:30" s="42" customFormat="1" x14ac:dyDescent="0.25">
      <c r="A31" s="134" t="s">
        <v>16</v>
      </c>
      <c r="B31" s="31" t="s">
        <v>7</v>
      </c>
      <c r="C31" s="33">
        <f t="shared" ref="C31:AB32" si="8">C10+C17+C24</f>
        <v>6534</v>
      </c>
      <c r="D31" s="33">
        <f t="shared" si="8"/>
        <v>6606</v>
      </c>
      <c r="E31" s="33">
        <f t="shared" si="8"/>
        <v>6552</v>
      </c>
      <c r="F31" s="33">
        <f t="shared" si="8"/>
        <v>6846</v>
      </c>
      <c r="G31" s="33">
        <f t="shared" si="8"/>
        <v>6774</v>
      </c>
      <c r="H31" s="33">
        <f t="shared" si="8"/>
        <v>7182</v>
      </c>
      <c r="I31" s="33">
        <f t="shared" si="8"/>
        <v>7104</v>
      </c>
      <c r="J31" s="33">
        <f t="shared" si="8"/>
        <v>8502</v>
      </c>
      <c r="K31" s="33">
        <f t="shared" si="8"/>
        <v>9174</v>
      </c>
      <c r="L31" s="33">
        <f t="shared" si="8"/>
        <v>9330</v>
      </c>
      <c r="M31" s="33">
        <f t="shared" si="8"/>
        <v>9756</v>
      </c>
      <c r="N31" s="33">
        <f t="shared" si="8"/>
        <v>9810</v>
      </c>
      <c r="O31" s="33">
        <f t="shared" si="8"/>
        <v>9912</v>
      </c>
      <c r="P31" s="33">
        <f t="shared" si="8"/>
        <v>9642</v>
      </c>
      <c r="Q31" s="33">
        <f t="shared" si="8"/>
        <v>9636</v>
      </c>
      <c r="R31" s="33">
        <f t="shared" si="8"/>
        <v>9300</v>
      </c>
      <c r="S31" s="33">
        <f t="shared" si="8"/>
        <v>8916</v>
      </c>
      <c r="T31" s="33">
        <f t="shared" si="8"/>
        <v>7992</v>
      </c>
      <c r="U31" s="33">
        <f t="shared" si="8"/>
        <v>7944</v>
      </c>
      <c r="V31" s="33">
        <f t="shared" si="8"/>
        <v>7614</v>
      </c>
      <c r="W31" s="33">
        <f t="shared" si="8"/>
        <v>7854</v>
      </c>
      <c r="X31" s="33">
        <f t="shared" si="8"/>
        <v>7326</v>
      </c>
      <c r="Y31" s="33">
        <f t="shared" si="8"/>
        <v>7686</v>
      </c>
      <c r="Z31" s="33">
        <f t="shared" si="8"/>
        <v>7272</v>
      </c>
      <c r="AA31" s="33">
        <f t="shared" si="8"/>
        <v>195264</v>
      </c>
      <c r="AB31" s="33">
        <f t="shared" si="8"/>
        <v>8135.8</v>
      </c>
      <c r="AC31" s="135">
        <f>AC10+AC17+AC24</f>
        <v>10068</v>
      </c>
      <c r="AD31" s="136">
        <f>AD10+AD17+AD24</f>
        <v>10068</v>
      </c>
    </row>
    <row r="32" spans="1:30" s="42" customFormat="1" x14ac:dyDescent="0.25">
      <c r="A32" s="134"/>
      <c r="B32" s="31" t="s">
        <v>8</v>
      </c>
      <c r="C32" s="33">
        <f>C11+C18+C25</f>
        <v>1674</v>
      </c>
      <c r="D32" s="33">
        <f t="shared" si="8"/>
        <v>2172</v>
      </c>
      <c r="E32" s="33">
        <f t="shared" si="8"/>
        <v>1914</v>
      </c>
      <c r="F32" s="33">
        <f>F11+F18+F25</f>
        <v>1932</v>
      </c>
      <c r="G32" s="33">
        <f t="shared" si="8"/>
        <v>2460</v>
      </c>
      <c r="H32" s="33">
        <f>H11+H18+H25</f>
        <v>2106</v>
      </c>
      <c r="I32" s="33">
        <f t="shared" si="8"/>
        <v>2172</v>
      </c>
      <c r="J32" s="33">
        <f>J11+J18+J25</f>
        <v>2682</v>
      </c>
      <c r="K32" s="33">
        <f>K11+K18+K25</f>
        <v>2706</v>
      </c>
      <c r="L32" s="33">
        <f t="shared" si="8"/>
        <v>2994</v>
      </c>
      <c r="M32" s="33">
        <f t="shared" si="8"/>
        <v>2772</v>
      </c>
      <c r="N32" s="33">
        <f t="shared" si="8"/>
        <v>2736</v>
      </c>
      <c r="O32" s="33">
        <f t="shared" si="8"/>
        <v>2640</v>
      </c>
      <c r="P32" s="33">
        <f t="shared" si="8"/>
        <v>2874</v>
      </c>
      <c r="Q32" s="33">
        <f t="shared" si="8"/>
        <v>2910</v>
      </c>
      <c r="R32" s="33">
        <f>R11+R18+R25</f>
        <v>2862</v>
      </c>
      <c r="S32" s="33">
        <f>S11+S18+S25</f>
        <v>2412</v>
      </c>
      <c r="T32" s="33">
        <f t="shared" si="8"/>
        <v>2274</v>
      </c>
      <c r="U32" s="33">
        <f t="shared" si="8"/>
        <v>2394</v>
      </c>
      <c r="V32" s="33">
        <f>V11+V18+V25</f>
        <v>2154</v>
      </c>
      <c r="W32" s="33">
        <f t="shared" si="8"/>
        <v>2274</v>
      </c>
      <c r="X32" s="33">
        <f t="shared" si="8"/>
        <v>2346</v>
      </c>
      <c r="Y32" s="33">
        <f>Y11+Y18+Y25</f>
        <v>2394</v>
      </c>
      <c r="Z32" s="33">
        <f>Z11+Z18+Z25</f>
        <v>2082</v>
      </c>
      <c r="AA32" s="33">
        <f>SUM(C32:Z32)</f>
        <v>57936</v>
      </c>
      <c r="AB32" s="137">
        <f>AA32/24</f>
        <v>2414</v>
      </c>
      <c r="AC32" s="135"/>
      <c r="AD32" s="26"/>
    </row>
    <row r="33" spans="1:30" s="42" customFormat="1" x14ac:dyDescent="0.25">
      <c r="A33" s="134" t="s">
        <v>9</v>
      </c>
      <c r="B33" s="31" t="s">
        <v>7</v>
      </c>
      <c r="C33" s="33">
        <f>C31-C34</f>
        <v>2785.8674999999912</v>
      </c>
      <c r="D33" s="33">
        <f t="shared" ref="D33:AB33" si="9">D31-D34</f>
        <v>2812.3574999999955</v>
      </c>
      <c r="E33" s="33">
        <f t="shared" si="9"/>
        <v>2835.7275000000113</v>
      </c>
      <c r="F33" s="33">
        <f t="shared" si="9"/>
        <v>3216.5574999999935</v>
      </c>
      <c r="G33" s="33">
        <f t="shared" si="9"/>
        <v>3180.7374999999943</v>
      </c>
      <c r="H33" s="33">
        <f t="shared" si="9"/>
        <v>3478.5675000000028</v>
      </c>
      <c r="I33" s="33">
        <f t="shared" si="9"/>
        <v>3267.4474999999957</v>
      </c>
      <c r="J33" s="33">
        <f t="shared" si="9"/>
        <v>3507.2575000000115</v>
      </c>
      <c r="K33" s="33">
        <f t="shared" si="9"/>
        <v>3438.877499999986</v>
      </c>
      <c r="L33" s="33">
        <f t="shared" si="9"/>
        <v>3619.2775000000129</v>
      </c>
      <c r="M33" s="33">
        <f t="shared" si="9"/>
        <v>3567.3774999999941</v>
      </c>
      <c r="N33" s="33">
        <f t="shared" si="9"/>
        <v>3529.5575000000081</v>
      </c>
      <c r="O33" s="33">
        <f t="shared" si="9"/>
        <v>3736.5574999999881</v>
      </c>
      <c r="P33" s="33">
        <f t="shared" si="9"/>
        <v>3418.4775000000045</v>
      </c>
      <c r="Q33" s="33">
        <f t="shared" si="9"/>
        <v>3504.5774999999931</v>
      </c>
      <c r="R33" s="33">
        <f t="shared" si="9"/>
        <v>3584.7275000000063</v>
      </c>
      <c r="S33" s="33">
        <f t="shared" si="9"/>
        <v>3552.0775000000058</v>
      </c>
      <c r="T33" s="33">
        <f t="shared" si="9"/>
        <v>3001.4774999999945</v>
      </c>
      <c r="U33" s="33">
        <f t="shared" si="9"/>
        <v>3321.2275000000081</v>
      </c>
      <c r="V33" s="33">
        <f t="shared" si="9"/>
        <v>3216.3674999999948</v>
      </c>
      <c r="W33" s="33">
        <f t="shared" si="9"/>
        <v>3639.0375000000058</v>
      </c>
      <c r="X33" s="33">
        <f t="shared" si="9"/>
        <v>3241.7674999999931</v>
      </c>
      <c r="Y33" s="33">
        <f t="shared" si="9"/>
        <v>3655.5674999999937</v>
      </c>
      <c r="Z33" s="33">
        <f t="shared" si="9"/>
        <v>3285.5275000000092</v>
      </c>
      <c r="AA33" s="33">
        <f t="shared" si="9"/>
        <v>80397.400000000009</v>
      </c>
      <c r="AB33" s="33">
        <f t="shared" si="9"/>
        <v>3349.6916666666675</v>
      </c>
      <c r="AC33" s="135"/>
      <c r="AD33" s="136">
        <f>MAX(C33:Z33)</f>
        <v>3736.5574999999881</v>
      </c>
    </row>
    <row r="34" spans="1:30" s="42" customFormat="1" x14ac:dyDescent="0.25">
      <c r="A34" s="134" t="s">
        <v>10</v>
      </c>
      <c r="B34" s="31" t="s">
        <v>7</v>
      </c>
      <c r="C34" s="33">
        <f>C13+C20+C27</f>
        <v>3748.1325000000088</v>
      </c>
      <c r="D34" s="33">
        <f t="shared" ref="D34:AB34" si="10">D13+D20+D27</f>
        <v>3793.6425000000045</v>
      </c>
      <c r="E34" s="33">
        <f t="shared" si="10"/>
        <v>3716.2724999999887</v>
      </c>
      <c r="F34" s="33">
        <f t="shared" si="10"/>
        <v>3629.4425000000065</v>
      </c>
      <c r="G34" s="33">
        <f t="shared" si="10"/>
        <v>3593.2625000000057</v>
      </c>
      <c r="H34" s="33">
        <f t="shared" si="10"/>
        <v>3703.4324999999972</v>
      </c>
      <c r="I34" s="33">
        <f t="shared" si="10"/>
        <v>3836.5525000000043</v>
      </c>
      <c r="J34" s="33">
        <f t="shared" si="10"/>
        <v>4994.7424999999885</v>
      </c>
      <c r="K34" s="33">
        <f t="shared" si="10"/>
        <v>5735.122500000014</v>
      </c>
      <c r="L34" s="33">
        <f t="shared" si="10"/>
        <v>5710.7224999999871</v>
      </c>
      <c r="M34" s="33">
        <f t="shared" si="10"/>
        <v>6188.6225000000059</v>
      </c>
      <c r="N34" s="33">
        <f t="shared" si="10"/>
        <v>6280.4424999999919</v>
      </c>
      <c r="O34" s="33">
        <f t="shared" si="10"/>
        <v>6175.4425000000119</v>
      </c>
      <c r="P34" s="33">
        <f t="shared" si="10"/>
        <v>6223.5224999999955</v>
      </c>
      <c r="Q34" s="33">
        <f t="shared" si="10"/>
        <v>6131.4225000000069</v>
      </c>
      <c r="R34" s="33">
        <f t="shared" si="10"/>
        <v>5715.2724999999937</v>
      </c>
      <c r="S34" s="33">
        <f t="shared" si="10"/>
        <v>5363.9224999999942</v>
      </c>
      <c r="T34" s="33">
        <f t="shared" si="10"/>
        <v>4990.5225000000055</v>
      </c>
      <c r="U34" s="33">
        <f t="shared" si="10"/>
        <v>4622.7724999999919</v>
      </c>
      <c r="V34" s="33">
        <f t="shared" si="10"/>
        <v>4397.6325000000052</v>
      </c>
      <c r="W34" s="33">
        <f t="shared" si="10"/>
        <v>4214.9624999999942</v>
      </c>
      <c r="X34" s="33">
        <f t="shared" si="10"/>
        <v>4084.2325000000069</v>
      </c>
      <c r="Y34" s="33">
        <f t="shared" si="10"/>
        <v>4030.4325000000063</v>
      </c>
      <c r="Z34" s="33">
        <f t="shared" si="10"/>
        <v>3986.4724999999908</v>
      </c>
      <c r="AA34" s="33">
        <f t="shared" si="10"/>
        <v>114866.59999999999</v>
      </c>
      <c r="AB34" s="33">
        <f t="shared" si="10"/>
        <v>4786.1083333333327</v>
      </c>
      <c r="AC34" s="135"/>
      <c r="AD34" s="136">
        <f>MAX(C34:Z34)</f>
        <v>6280.4424999999919</v>
      </c>
    </row>
    <row r="35" spans="1:30" s="42" customFormat="1" ht="15.75" thickBot="1" x14ac:dyDescent="0.3">
      <c r="A35" s="138" t="s">
        <v>11</v>
      </c>
      <c r="B35" s="139" t="s">
        <v>7</v>
      </c>
      <c r="C35" s="140">
        <f t="shared" ref="C35:Z35" si="11">C31</f>
        <v>6534</v>
      </c>
      <c r="D35" s="140">
        <f t="shared" si="11"/>
        <v>6606</v>
      </c>
      <c r="E35" s="140">
        <f t="shared" si="11"/>
        <v>6552</v>
      </c>
      <c r="F35" s="140">
        <f t="shared" si="11"/>
        <v>6846</v>
      </c>
      <c r="G35" s="140">
        <f t="shared" si="11"/>
        <v>6774</v>
      </c>
      <c r="H35" s="140">
        <f t="shared" si="11"/>
        <v>7182</v>
      </c>
      <c r="I35" s="140">
        <f t="shared" si="11"/>
        <v>7104</v>
      </c>
      <c r="J35" s="140">
        <f t="shared" si="11"/>
        <v>8502</v>
      </c>
      <c r="K35" s="140">
        <f t="shared" si="11"/>
        <v>9174</v>
      </c>
      <c r="L35" s="140">
        <f t="shared" si="11"/>
        <v>9330</v>
      </c>
      <c r="M35" s="140">
        <f t="shared" si="11"/>
        <v>9756</v>
      </c>
      <c r="N35" s="140">
        <f t="shared" si="11"/>
        <v>9810</v>
      </c>
      <c r="O35" s="140">
        <f t="shared" si="11"/>
        <v>9912</v>
      </c>
      <c r="P35" s="140">
        <f t="shared" si="11"/>
        <v>9642</v>
      </c>
      <c r="Q35" s="140">
        <f t="shared" si="11"/>
        <v>9636</v>
      </c>
      <c r="R35" s="140">
        <f t="shared" si="11"/>
        <v>9300</v>
      </c>
      <c r="S35" s="140">
        <f t="shared" si="11"/>
        <v>8916</v>
      </c>
      <c r="T35" s="140">
        <f t="shared" si="11"/>
        <v>7992</v>
      </c>
      <c r="U35" s="140">
        <f t="shared" si="11"/>
        <v>7944</v>
      </c>
      <c r="V35" s="140">
        <f t="shared" si="11"/>
        <v>7614</v>
      </c>
      <c r="W35" s="140">
        <f t="shared" si="11"/>
        <v>7854</v>
      </c>
      <c r="X35" s="140">
        <f t="shared" si="11"/>
        <v>7326</v>
      </c>
      <c r="Y35" s="140">
        <f t="shared" si="11"/>
        <v>7686</v>
      </c>
      <c r="Z35" s="140">
        <f t="shared" si="11"/>
        <v>7272</v>
      </c>
      <c r="AA35" s="140">
        <f>SUM(C35:Z35)+1</f>
        <v>195265</v>
      </c>
      <c r="AB35" s="141">
        <f>AA35/24</f>
        <v>8136.041666666667</v>
      </c>
      <c r="AC35" s="135"/>
      <c r="AD35" s="142"/>
    </row>
    <row r="36" spans="1:30" x14ac:dyDescent="0.25">
      <c r="A36" s="38"/>
      <c r="B36" s="39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40"/>
      <c r="AD36" s="41"/>
    </row>
    <row r="37" spans="1:30" x14ac:dyDescent="0.25">
      <c r="A37" s="38"/>
      <c r="B37" s="39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40"/>
      <c r="AD37" s="41"/>
    </row>
    <row r="38" spans="1:30" x14ac:dyDescent="0.25">
      <c r="A38" s="38"/>
      <c r="B38" s="39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40"/>
      <c r="AD38" s="41"/>
    </row>
    <row r="39" spans="1:30" x14ac:dyDescent="0.25">
      <c r="A39" s="38"/>
      <c r="B39" s="39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39"/>
      <c r="AB39" s="39"/>
      <c r="AC39" s="40"/>
      <c r="AD39" s="42"/>
    </row>
    <row r="40" spans="1:30" ht="30" customHeight="1" x14ac:dyDescent="0.35">
      <c r="A40" s="144" t="s">
        <v>55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</row>
    <row r="41" spans="1:30" ht="18" x14ac:dyDescent="0.25">
      <c r="A41" s="38"/>
      <c r="B41" s="39"/>
      <c r="C41" s="43"/>
      <c r="D41" s="2"/>
      <c r="E41" s="2"/>
      <c r="F41" s="2"/>
      <c r="G41" s="2"/>
      <c r="H41" s="2"/>
      <c r="I41" s="2"/>
      <c r="J41" s="2"/>
      <c r="K41" s="44"/>
      <c r="L41" s="44"/>
      <c r="M41" s="44"/>
      <c r="N41" s="44"/>
      <c r="O41" s="44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39"/>
      <c r="AB41" s="39"/>
      <c r="AC41" s="1"/>
    </row>
    <row r="42" spans="1:30" ht="18" x14ac:dyDescent="0.25">
      <c r="A42" s="38"/>
      <c r="B42" s="39"/>
      <c r="C42" s="43"/>
      <c r="D42" s="45"/>
      <c r="E42" s="45"/>
      <c r="F42" s="45"/>
      <c r="G42" s="45"/>
      <c r="H42" s="45"/>
      <c r="I42" s="45"/>
      <c r="J42" s="45"/>
      <c r="K42" s="44"/>
      <c r="L42" s="44"/>
      <c r="M42" s="44"/>
      <c r="N42" s="44"/>
      <c r="O42" s="44"/>
      <c r="P42" s="45"/>
      <c r="Q42" s="45"/>
      <c r="R42" s="45"/>
      <c r="S42" s="45"/>
      <c r="T42" s="45"/>
      <c r="U42" s="45"/>
      <c r="V42" s="45"/>
      <c r="W42" s="45"/>
      <c r="X42" s="2"/>
      <c r="Y42" s="2"/>
      <c r="Z42" s="2"/>
      <c r="AA42" s="39"/>
      <c r="AB42" s="39"/>
      <c r="AC42" s="1"/>
    </row>
    <row r="43" spans="1:30" ht="23.25" x14ac:dyDescent="0.35">
      <c r="A43" s="38"/>
      <c r="B43" s="39"/>
      <c r="C43" s="46" t="s">
        <v>17</v>
      </c>
      <c r="D43" s="47"/>
      <c r="E43" s="47"/>
      <c r="F43" s="47"/>
      <c r="G43" s="47"/>
      <c r="H43" s="47"/>
      <c r="I43" s="47"/>
      <c r="J43" s="47"/>
      <c r="K43" s="47"/>
      <c r="L43" s="47"/>
      <c r="M43" s="48"/>
      <c r="N43" s="48"/>
      <c r="O43" s="48"/>
      <c r="P43" s="49"/>
      <c r="Q43" s="49"/>
      <c r="R43" s="49"/>
      <c r="S43" s="49"/>
      <c r="T43" s="49"/>
      <c r="U43" s="49"/>
      <c r="V43" s="49"/>
      <c r="W43" s="49"/>
      <c r="X43" s="45"/>
      <c r="Y43" s="2"/>
      <c r="Z43" s="2"/>
      <c r="AA43" s="39"/>
      <c r="AB43" s="39"/>
      <c r="AC43" s="1"/>
    </row>
    <row r="44" spans="1:30" ht="18" x14ac:dyDescent="0.25">
      <c r="A44" s="38"/>
      <c r="B44" s="39"/>
      <c r="C44" s="50"/>
      <c r="D44" s="51"/>
      <c r="E44" s="51"/>
      <c r="F44" s="51"/>
      <c r="G44" s="51"/>
      <c r="H44" s="51"/>
      <c r="I44" s="51"/>
      <c r="J44" s="51"/>
      <c r="K44" s="51"/>
      <c r="L44" s="51"/>
      <c r="M44" s="44"/>
      <c r="N44" s="44"/>
      <c r="O44" s="44"/>
      <c r="P44" s="45"/>
      <c r="Q44" s="45"/>
      <c r="R44" s="45"/>
      <c r="S44" s="45"/>
      <c r="T44" s="45"/>
      <c r="U44" s="45"/>
      <c r="V44" s="45"/>
      <c r="W44" s="45"/>
      <c r="X44" s="45"/>
      <c r="Y44" s="2"/>
      <c r="Z44" s="2"/>
      <c r="AA44" s="39"/>
      <c r="AB44" s="39"/>
      <c r="AC44" s="1"/>
    </row>
    <row r="45" spans="1:30" ht="18" x14ac:dyDescent="0.25">
      <c r="A45" s="38"/>
      <c r="B45" s="39"/>
      <c r="C45" s="43"/>
      <c r="D45" s="45"/>
      <c r="E45" s="45"/>
      <c r="F45" s="45"/>
      <c r="G45" s="45"/>
      <c r="H45" s="45"/>
      <c r="I45" s="45"/>
      <c r="J45" s="45"/>
      <c r="K45" s="45"/>
      <c r="L45" s="45"/>
      <c r="M45" s="44"/>
      <c r="N45" s="44"/>
      <c r="O45" s="44"/>
      <c r="P45" s="45"/>
      <c r="Q45" s="45"/>
      <c r="R45" s="45"/>
      <c r="S45" s="45"/>
      <c r="T45" s="45"/>
      <c r="U45" s="45"/>
      <c r="V45" s="45"/>
      <c r="W45" s="45"/>
      <c r="X45" s="45"/>
      <c r="Y45" s="2"/>
      <c r="Z45" s="2"/>
      <c r="AA45" s="39"/>
      <c r="AB45" s="39"/>
      <c r="AC45" s="1"/>
    </row>
    <row r="46" spans="1:30" ht="15.75" x14ac:dyDescent="0.25">
      <c r="A46" s="52" t="s">
        <v>18</v>
      </c>
      <c r="B46" s="39"/>
      <c r="C46" s="52"/>
      <c r="D46" s="2"/>
      <c r="E46" s="2"/>
      <c r="F46" s="2"/>
      <c r="G46" s="2"/>
      <c r="H46" s="2"/>
      <c r="I46" s="2"/>
      <c r="J46" s="2"/>
      <c r="K46" s="2"/>
      <c r="L46" s="2"/>
      <c r="M46" s="44"/>
      <c r="N46" s="44"/>
      <c r="O46" s="44"/>
      <c r="P46" s="45"/>
      <c r="Q46" s="45"/>
      <c r="R46" s="45"/>
      <c r="S46" s="45"/>
      <c r="T46" s="45"/>
      <c r="U46" s="45"/>
      <c r="V46" s="45"/>
      <c r="W46" s="45"/>
      <c r="X46" s="45"/>
      <c r="Y46" s="2"/>
      <c r="Z46" s="2"/>
      <c r="AA46" s="2"/>
      <c r="AB46" s="39"/>
      <c r="AC46" s="1"/>
    </row>
    <row r="47" spans="1:30" ht="23.25" x14ac:dyDescent="0.35">
      <c r="A47" s="38"/>
      <c r="B47" s="39"/>
      <c r="M47" s="53"/>
      <c r="N47" s="53"/>
      <c r="O47" s="53"/>
      <c r="P47" s="54"/>
      <c r="Q47" s="54"/>
      <c r="R47" s="54"/>
      <c r="S47" s="54"/>
      <c r="T47" s="54"/>
      <c r="U47" s="54"/>
      <c r="V47" s="54"/>
      <c r="W47" s="54"/>
      <c r="X47" s="45"/>
      <c r="Y47" s="51"/>
      <c r="Z47" s="51"/>
      <c r="AA47" s="51"/>
      <c r="AB47" s="51"/>
      <c r="AC47" s="51"/>
      <c r="AD47" s="55"/>
    </row>
    <row r="48" spans="1:30" x14ac:dyDescent="0.25">
      <c r="A48" s="44"/>
      <c r="B48" s="2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2"/>
      <c r="Y48" s="2"/>
      <c r="Z48" s="2"/>
      <c r="AA48" s="2"/>
      <c r="AB48" s="2"/>
      <c r="AC48" s="1"/>
    </row>
    <row r="49" spans="1:29" x14ac:dyDescent="0.25">
      <c r="A49" s="44"/>
      <c r="B49" s="2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2"/>
      <c r="Y49" s="2"/>
      <c r="Z49" s="2"/>
      <c r="AA49" s="2"/>
      <c r="AB49" s="2"/>
      <c r="AC49" s="1"/>
    </row>
    <row r="50" spans="1:29" x14ac:dyDescent="0.25">
      <c r="A50" s="44"/>
      <c r="B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1"/>
    </row>
    <row r="51" spans="1:29" ht="18" x14ac:dyDescent="0.25">
      <c r="A51" s="44"/>
      <c r="B51" s="2"/>
      <c r="C51" s="4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1"/>
    </row>
    <row r="52" spans="1:29" ht="15.75" x14ac:dyDescent="0.25">
      <c r="A52" s="44"/>
      <c r="B52" s="2"/>
      <c r="C52" s="3"/>
      <c r="D52" s="4"/>
      <c r="E52" s="4"/>
      <c r="F52" s="4"/>
      <c r="G52" s="4"/>
      <c r="H52" s="4"/>
      <c r="I52" s="4"/>
      <c r="J52" s="4"/>
      <c r="K52" s="4"/>
      <c r="L52" s="4"/>
      <c r="M52" s="4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1"/>
    </row>
    <row r="53" spans="1:29" ht="15.75" x14ac:dyDescent="0.25">
      <c r="A53" s="44"/>
      <c r="B53" s="2"/>
      <c r="C53" s="3"/>
      <c r="D53" s="4"/>
      <c r="E53" s="4"/>
      <c r="F53" s="4"/>
      <c r="G53" s="4"/>
      <c r="H53" s="4"/>
      <c r="I53" s="4"/>
      <c r="J53" s="4"/>
      <c r="K53" s="4"/>
      <c r="L53" s="4"/>
      <c r="M53" s="4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1"/>
    </row>
    <row r="54" spans="1:29" x14ac:dyDescent="0.25">
      <c r="A54" s="56"/>
      <c r="B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</row>
    <row r="55" spans="1:29" x14ac:dyDescent="0.25">
      <c r="A55" s="2"/>
      <c r="B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9" x14ac:dyDescent="0.25">
      <c r="A56" s="2"/>
      <c r="B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9" x14ac:dyDescent="0.25">
      <c r="A57" s="2"/>
      <c r="B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9" x14ac:dyDescent="0.25">
      <c r="A58" s="2"/>
      <c r="B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9" x14ac:dyDescent="0.25">
      <c r="A59" s="2"/>
      <c r="B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9" x14ac:dyDescent="0.25">
      <c r="A60" s="58"/>
    </row>
    <row r="61" spans="1:29" x14ac:dyDescent="0.25">
      <c r="A61" s="58"/>
    </row>
    <row r="62" spans="1:29" x14ac:dyDescent="0.25">
      <c r="A62" s="58"/>
    </row>
    <row r="63" spans="1:29" x14ac:dyDescent="0.25">
      <c r="A63" s="58"/>
    </row>
    <row r="64" spans="1:29" x14ac:dyDescent="0.25">
      <c r="A64" s="58"/>
    </row>
    <row r="65" spans="1:1" x14ac:dyDescent="0.25">
      <c r="A65" s="58"/>
    </row>
    <row r="66" spans="1:1" x14ac:dyDescent="0.25">
      <c r="A66" s="58"/>
    </row>
    <row r="67" spans="1:1" x14ac:dyDescent="0.25">
      <c r="A67" s="58"/>
    </row>
    <row r="68" spans="1:1" x14ac:dyDescent="0.25">
      <c r="A68" s="58"/>
    </row>
    <row r="69" spans="1:1" x14ac:dyDescent="0.25">
      <c r="A69" s="58"/>
    </row>
    <row r="70" spans="1:1" x14ac:dyDescent="0.25">
      <c r="A70" s="58"/>
    </row>
    <row r="71" spans="1:1" x14ac:dyDescent="0.25">
      <c r="A71" s="58"/>
    </row>
    <row r="72" spans="1:1" x14ac:dyDescent="0.25">
      <c r="A72" s="58"/>
    </row>
    <row r="73" spans="1:1" x14ac:dyDescent="0.25">
      <c r="A73" s="58"/>
    </row>
    <row r="74" spans="1:1" x14ac:dyDescent="0.25">
      <c r="A74" s="58"/>
    </row>
    <row r="75" spans="1:1" x14ac:dyDescent="0.25">
      <c r="A75" s="58"/>
    </row>
    <row r="76" spans="1:1" x14ac:dyDescent="0.25">
      <c r="A76" s="58"/>
    </row>
    <row r="77" spans="1:1" x14ac:dyDescent="0.25">
      <c r="A77" s="58"/>
    </row>
    <row r="78" spans="1:1" x14ac:dyDescent="0.25">
      <c r="A78" s="58"/>
    </row>
    <row r="79" spans="1:1" x14ac:dyDescent="0.25">
      <c r="A79" s="58"/>
    </row>
    <row r="80" spans="1:1" x14ac:dyDescent="0.25">
      <c r="A80" s="58"/>
    </row>
    <row r="81" spans="1:1" x14ac:dyDescent="0.25">
      <c r="A81" s="58"/>
    </row>
    <row r="82" spans="1:1" x14ac:dyDescent="0.25">
      <c r="A82" s="58"/>
    </row>
    <row r="83" spans="1:1" x14ac:dyDescent="0.25">
      <c r="A83" s="58"/>
    </row>
    <row r="84" spans="1:1" x14ac:dyDescent="0.25">
      <c r="A84" s="58"/>
    </row>
    <row r="85" spans="1:1" x14ac:dyDescent="0.25">
      <c r="A85" s="58"/>
    </row>
    <row r="86" spans="1:1" x14ac:dyDescent="0.25">
      <c r="A86" s="58"/>
    </row>
    <row r="87" spans="1:1" x14ac:dyDescent="0.25">
      <c r="A87" s="58"/>
    </row>
    <row r="88" spans="1:1" x14ac:dyDescent="0.25">
      <c r="A88" s="58"/>
    </row>
    <row r="89" spans="1:1" x14ac:dyDescent="0.25">
      <c r="A89" s="58"/>
    </row>
    <row r="90" spans="1:1" x14ac:dyDescent="0.25">
      <c r="A90" s="58"/>
    </row>
    <row r="91" spans="1:1" x14ac:dyDescent="0.25">
      <c r="A91" s="58"/>
    </row>
    <row r="92" spans="1:1" x14ac:dyDescent="0.25">
      <c r="A92" s="58"/>
    </row>
    <row r="93" spans="1:1" x14ac:dyDescent="0.25">
      <c r="A93" s="58"/>
    </row>
    <row r="94" spans="1:1" x14ac:dyDescent="0.25">
      <c r="A94" s="58"/>
    </row>
    <row r="95" spans="1:1" x14ac:dyDescent="0.25">
      <c r="A95" s="58"/>
    </row>
    <row r="96" spans="1:1" x14ac:dyDescent="0.25">
      <c r="A96" s="58"/>
    </row>
    <row r="97" spans="1:1" x14ac:dyDescent="0.25">
      <c r="A97" s="58"/>
    </row>
    <row r="98" spans="1:1" x14ac:dyDescent="0.25">
      <c r="A98" s="58"/>
    </row>
    <row r="99" spans="1:1" x14ac:dyDescent="0.25">
      <c r="A99" s="58"/>
    </row>
    <row r="100" spans="1:1" x14ac:dyDescent="0.25">
      <c r="A100" s="58"/>
    </row>
    <row r="101" spans="1:1" x14ac:dyDescent="0.25">
      <c r="A101" s="58"/>
    </row>
    <row r="102" spans="1:1" x14ac:dyDescent="0.25">
      <c r="A102" s="58"/>
    </row>
    <row r="103" spans="1:1" x14ac:dyDescent="0.25">
      <c r="A103" s="58"/>
    </row>
    <row r="104" spans="1:1" x14ac:dyDescent="0.25">
      <c r="A104" s="58"/>
    </row>
    <row r="105" spans="1:1" x14ac:dyDescent="0.25">
      <c r="A105" s="58"/>
    </row>
    <row r="106" spans="1:1" x14ac:dyDescent="0.25">
      <c r="A106" s="58"/>
    </row>
    <row r="107" spans="1:1" x14ac:dyDescent="0.25">
      <c r="A107" s="58"/>
    </row>
    <row r="108" spans="1:1" x14ac:dyDescent="0.25">
      <c r="A108" s="58"/>
    </row>
    <row r="109" spans="1:1" x14ac:dyDescent="0.25">
      <c r="A109" s="58"/>
    </row>
    <row r="110" spans="1:1" x14ac:dyDescent="0.25">
      <c r="A110" s="58"/>
    </row>
    <row r="111" spans="1:1" x14ac:dyDescent="0.25">
      <c r="A111" s="58"/>
    </row>
    <row r="112" spans="1:1" x14ac:dyDescent="0.25">
      <c r="A112" s="58"/>
    </row>
    <row r="113" spans="1:1" x14ac:dyDescent="0.25">
      <c r="A113" s="58"/>
    </row>
    <row r="114" spans="1:1" x14ac:dyDescent="0.25">
      <c r="A114" s="58"/>
    </row>
    <row r="115" spans="1:1" x14ac:dyDescent="0.25">
      <c r="A115" s="58"/>
    </row>
  </sheetData>
  <mergeCells count="3">
    <mergeCell ref="A3:AD3"/>
    <mergeCell ref="A7:AD7"/>
    <mergeCell ref="A40:AD40"/>
  </mergeCells>
  <pageMargins left="0.7" right="0.7" top="0.75" bottom="0.75" header="0.3" footer="0.3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7"/>
  <sheetViews>
    <sheetView tabSelected="1" zoomScale="55" zoomScaleNormal="55" workbookViewId="0">
      <selection activeCell="AA64" sqref="AA64"/>
    </sheetView>
  </sheetViews>
  <sheetFormatPr defaultRowHeight="15" x14ac:dyDescent="0.25"/>
  <cols>
    <col min="1" max="1" width="64.140625" customWidth="1"/>
    <col min="2" max="2" width="10.7109375" customWidth="1"/>
    <col min="3" max="3" width="15.5703125" customWidth="1"/>
    <col min="4" max="26" width="8.7109375" customWidth="1"/>
    <col min="27" max="27" width="17.7109375" customWidth="1"/>
    <col min="257" max="257" width="64.140625" customWidth="1"/>
    <col min="258" max="258" width="10.7109375" customWidth="1"/>
    <col min="259" max="259" width="15.5703125" customWidth="1"/>
    <col min="260" max="282" width="8.7109375" customWidth="1"/>
    <col min="283" max="283" width="17.7109375" customWidth="1"/>
    <col min="513" max="513" width="64.140625" customWidth="1"/>
    <col min="514" max="514" width="10.7109375" customWidth="1"/>
    <col min="515" max="515" width="15.5703125" customWidth="1"/>
    <col min="516" max="538" width="8.7109375" customWidth="1"/>
    <col min="539" max="539" width="17.7109375" customWidth="1"/>
    <col min="769" max="769" width="64.140625" customWidth="1"/>
    <col min="770" max="770" width="10.7109375" customWidth="1"/>
    <col min="771" max="771" width="15.5703125" customWidth="1"/>
    <col min="772" max="794" width="8.7109375" customWidth="1"/>
    <col min="795" max="795" width="17.7109375" customWidth="1"/>
    <col min="1025" max="1025" width="64.140625" customWidth="1"/>
    <col min="1026" max="1026" width="10.7109375" customWidth="1"/>
    <col min="1027" max="1027" width="15.5703125" customWidth="1"/>
    <col min="1028" max="1050" width="8.7109375" customWidth="1"/>
    <col min="1051" max="1051" width="17.7109375" customWidth="1"/>
    <col min="1281" max="1281" width="64.140625" customWidth="1"/>
    <col min="1282" max="1282" width="10.7109375" customWidth="1"/>
    <col min="1283" max="1283" width="15.5703125" customWidth="1"/>
    <col min="1284" max="1306" width="8.7109375" customWidth="1"/>
    <col min="1307" max="1307" width="17.7109375" customWidth="1"/>
    <col min="1537" max="1537" width="64.140625" customWidth="1"/>
    <col min="1538" max="1538" width="10.7109375" customWidth="1"/>
    <col min="1539" max="1539" width="15.5703125" customWidth="1"/>
    <col min="1540" max="1562" width="8.7109375" customWidth="1"/>
    <col min="1563" max="1563" width="17.7109375" customWidth="1"/>
    <col min="1793" max="1793" width="64.140625" customWidth="1"/>
    <col min="1794" max="1794" width="10.7109375" customWidth="1"/>
    <col min="1795" max="1795" width="15.5703125" customWidth="1"/>
    <col min="1796" max="1818" width="8.7109375" customWidth="1"/>
    <col min="1819" max="1819" width="17.7109375" customWidth="1"/>
    <col min="2049" max="2049" width="64.140625" customWidth="1"/>
    <col min="2050" max="2050" width="10.7109375" customWidth="1"/>
    <col min="2051" max="2051" width="15.5703125" customWidth="1"/>
    <col min="2052" max="2074" width="8.7109375" customWidth="1"/>
    <col min="2075" max="2075" width="17.7109375" customWidth="1"/>
    <col min="2305" max="2305" width="64.140625" customWidth="1"/>
    <col min="2306" max="2306" width="10.7109375" customWidth="1"/>
    <col min="2307" max="2307" width="15.5703125" customWidth="1"/>
    <col min="2308" max="2330" width="8.7109375" customWidth="1"/>
    <col min="2331" max="2331" width="17.7109375" customWidth="1"/>
    <col min="2561" max="2561" width="64.140625" customWidth="1"/>
    <col min="2562" max="2562" width="10.7109375" customWidth="1"/>
    <col min="2563" max="2563" width="15.5703125" customWidth="1"/>
    <col min="2564" max="2586" width="8.7109375" customWidth="1"/>
    <col min="2587" max="2587" width="17.7109375" customWidth="1"/>
    <col min="2817" max="2817" width="64.140625" customWidth="1"/>
    <col min="2818" max="2818" width="10.7109375" customWidth="1"/>
    <col min="2819" max="2819" width="15.5703125" customWidth="1"/>
    <col min="2820" max="2842" width="8.7109375" customWidth="1"/>
    <col min="2843" max="2843" width="17.7109375" customWidth="1"/>
    <col min="3073" max="3073" width="64.140625" customWidth="1"/>
    <col min="3074" max="3074" width="10.7109375" customWidth="1"/>
    <col min="3075" max="3075" width="15.5703125" customWidth="1"/>
    <col min="3076" max="3098" width="8.7109375" customWidth="1"/>
    <col min="3099" max="3099" width="17.7109375" customWidth="1"/>
    <col min="3329" max="3329" width="64.140625" customWidth="1"/>
    <col min="3330" max="3330" width="10.7109375" customWidth="1"/>
    <col min="3331" max="3331" width="15.5703125" customWidth="1"/>
    <col min="3332" max="3354" width="8.7109375" customWidth="1"/>
    <col min="3355" max="3355" width="17.7109375" customWidth="1"/>
    <col min="3585" max="3585" width="64.140625" customWidth="1"/>
    <col min="3586" max="3586" width="10.7109375" customWidth="1"/>
    <col min="3587" max="3587" width="15.5703125" customWidth="1"/>
    <col min="3588" max="3610" width="8.7109375" customWidth="1"/>
    <col min="3611" max="3611" width="17.7109375" customWidth="1"/>
    <col min="3841" max="3841" width="64.140625" customWidth="1"/>
    <col min="3842" max="3842" width="10.7109375" customWidth="1"/>
    <col min="3843" max="3843" width="15.5703125" customWidth="1"/>
    <col min="3844" max="3866" width="8.7109375" customWidth="1"/>
    <col min="3867" max="3867" width="17.7109375" customWidth="1"/>
    <col min="4097" max="4097" width="64.140625" customWidth="1"/>
    <col min="4098" max="4098" width="10.7109375" customWidth="1"/>
    <col min="4099" max="4099" width="15.5703125" customWidth="1"/>
    <col min="4100" max="4122" width="8.7109375" customWidth="1"/>
    <col min="4123" max="4123" width="17.7109375" customWidth="1"/>
    <col min="4353" max="4353" width="64.140625" customWidth="1"/>
    <col min="4354" max="4354" width="10.7109375" customWidth="1"/>
    <col min="4355" max="4355" width="15.5703125" customWidth="1"/>
    <col min="4356" max="4378" width="8.7109375" customWidth="1"/>
    <col min="4379" max="4379" width="17.7109375" customWidth="1"/>
    <col min="4609" max="4609" width="64.140625" customWidth="1"/>
    <col min="4610" max="4610" width="10.7109375" customWidth="1"/>
    <col min="4611" max="4611" width="15.5703125" customWidth="1"/>
    <col min="4612" max="4634" width="8.7109375" customWidth="1"/>
    <col min="4635" max="4635" width="17.7109375" customWidth="1"/>
    <col min="4865" max="4865" width="64.140625" customWidth="1"/>
    <col min="4866" max="4866" width="10.7109375" customWidth="1"/>
    <col min="4867" max="4867" width="15.5703125" customWidth="1"/>
    <col min="4868" max="4890" width="8.7109375" customWidth="1"/>
    <col min="4891" max="4891" width="17.7109375" customWidth="1"/>
    <col min="5121" max="5121" width="64.140625" customWidth="1"/>
    <col min="5122" max="5122" width="10.7109375" customWidth="1"/>
    <col min="5123" max="5123" width="15.5703125" customWidth="1"/>
    <col min="5124" max="5146" width="8.7109375" customWidth="1"/>
    <col min="5147" max="5147" width="17.7109375" customWidth="1"/>
    <col min="5377" max="5377" width="64.140625" customWidth="1"/>
    <col min="5378" max="5378" width="10.7109375" customWidth="1"/>
    <col min="5379" max="5379" width="15.5703125" customWidth="1"/>
    <col min="5380" max="5402" width="8.7109375" customWidth="1"/>
    <col min="5403" max="5403" width="17.7109375" customWidth="1"/>
    <col min="5633" max="5633" width="64.140625" customWidth="1"/>
    <col min="5634" max="5634" width="10.7109375" customWidth="1"/>
    <col min="5635" max="5635" width="15.5703125" customWidth="1"/>
    <col min="5636" max="5658" width="8.7109375" customWidth="1"/>
    <col min="5659" max="5659" width="17.7109375" customWidth="1"/>
    <col min="5889" max="5889" width="64.140625" customWidth="1"/>
    <col min="5890" max="5890" width="10.7109375" customWidth="1"/>
    <col min="5891" max="5891" width="15.5703125" customWidth="1"/>
    <col min="5892" max="5914" width="8.7109375" customWidth="1"/>
    <col min="5915" max="5915" width="17.7109375" customWidth="1"/>
    <col min="6145" max="6145" width="64.140625" customWidth="1"/>
    <col min="6146" max="6146" width="10.7109375" customWidth="1"/>
    <col min="6147" max="6147" width="15.5703125" customWidth="1"/>
    <col min="6148" max="6170" width="8.7109375" customWidth="1"/>
    <col min="6171" max="6171" width="17.7109375" customWidth="1"/>
    <col min="6401" max="6401" width="64.140625" customWidth="1"/>
    <col min="6402" max="6402" width="10.7109375" customWidth="1"/>
    <col min="6403" max="6403" width="15.5703125" customWidth="1"/>
    <col min="6404" max="6426" width="8.7109375" customWidth="1"/>
    <col min="6427" max="6427" width="17.7109375" customWidth="1"/>
    <col min="6657" max="6657" width="64.140625" customWidth="1"/>
    <col min="6658" max="6658" width="10.7109375" customWidth="1"/>
    <col min="6659" max="6659" width="15.5703125" customWidth="1"/>
    <col min="6660" max="6682" width="8.7109375" customWidth="1"/>
    <col min="6683" max="6683" width="17.7109375" customWidth="1"/>
    <col min="6913" max="6913" width="64.140625" customWidth="1"/>
    <col min="6914" max="6914" width="10.7109375" customWidth="1"/>
    <col min="6915" max="6915" width="15.5703125" customWidth="1"/>
    <col min="6916" max="6938" width="8.7109375" customWidth="1"/>
    <col min="6939" max="6939" width="17.7109375" customWidth="1"/>
    <col min="7169" max="7169" width="64.140625" customWidth="1"/>
    <col min="7170" max="7170" width="10.7109375" customWidth="1"/>
    <col min="7171" max="7171" width="15.5703125" customWidth="1"/>
    <col min="7172" max="7194" width="8.7109375" customWidth="1"/>
    <col min="7195" max="7195" width="17.7109375" customWidth="1"/>
    <col min="7425" max="7425" width="64.140625" customWidth="1"/>
    <col min="7426" max="7426" width="10.7109375" customWidth="1"/>
    <col min="7427" max="7427" width="15.5703125" customWidth="1"/>
    <col min="7428" max="7450" width="8.7109375" customWidth="1"/>
    <col min="7451" max="7451" width="17.7109375" customWidth="1"/>
    <col min="7681" max="7681" width="64.140625" customWidth="1"/>
    <col min="7682" max="7682" width="10.7109375" customWidth="1"/>
    <col min="7683" max="7683" width="15.5703125" customWidth="1"/>
    <col min="7684" max="7706" width="8.7109375" customWidth="1"/>
    <col min="7707" max="7707" width="17.7109375" customWidth="1"/>
    <col min="7937" max="7937" width="64.140625" customWidth="1"/>
    <col min="7938" max="7938" width="10.7109375" customWidth="1"/>
    <col min="7939" max="7939" width="15.5703125" customWidth="1"/>
    <col min="7940" max="7962" width="8.7109375" customWidth="1"/>
    <col min="7963" max="7963" width="17.7109375" customWidth="1"/>
    <col min="8193" max="8193" width="64.140625" customWidth="1"/>
    <col min="8194" max="8194" width="10.7109375" customWidth="1"/>
    <col min="8195" max="8195" width="15.5703125" customWidth="1"/>
    <col min="8196" max="8218" width="8.7109375" customWidth="1"/>
    <col min="8219" max="8219" width="17.7109375" customWidth="1"/>
    <col min="8449" max="8449" width="64.140625" customWidth="1"/>
    <col min="8450" max="8450" width="10.7109375" customWidth="1"/>
    <col min="8451" max="8451" width="15.5703125" customWidth="1"/>
    <col min="8452" max="8474" width="8.7109375" customWidth="1"/>
    <col min="8475" max="8475" width="17.7109375" customWidth="1"/>
    <col min="8705" max="8705" width="64.140625" customWidth="1"/>
    <col min="8706" max="8706" width="10.7109375" customWidth="1"/>
    <col min="8707" max="8707" width="15.5703125" customWidth="1"/>
    <col min="8708" max="8730" width="8.7109375" customWidth="1"/>
    <col min="8731" max="8731" width="17.7109375" customWidth="1"/>
    <col min="8961" max="8961" width="64.140625" customWidth="1"/>
    <col min="8962" max="8962" width="10.7109375" customWidth="1"/>
    <col min="8963" max="8963" width="15.5703125" customWidth="1"/>
    <col min="8964" max="8986" width="8.7109375" customWidth="1"/>
    <col min="8987" max="8987" width="17.7109375" customWidth="1"/>
    <col min="9217" max="9217" width="64.140625" customWidth="1"/>
    <col min="9218" max="9218" width="10.7109375" customWidth="1"/>
    <col min="9219" max="9219" width="15.5703125" customWidth="1"/>
    <col min="9220" max="9242" width="8.7109375" customWidth="1"/>
    <col min="9243" max="9243" width="17.7109375" customWidth="1"/>
    <col min="9473" max="9473" width="64.140625" customWidth="1"/>
    <col min="9474" max="9474" width="10.7109375" customWidth="1"/>
    <col min="9475" max="9475" width="15.5703125" customWidth="1"/>
    <col min="9476" max="9498" width="8.7109375" customWidth="1"/>
    <col min="9499" max="9499" width="17.7109375" customWidth="1"/>
    <col min="9729" max="9729" width="64.140625" customWidth="1"/>
    <col min="9730" max="9730" width="10.7109375" customWidth="1"/>
    <col min="9731" max="9731" width="15.5703125" customWidth="1"/>
    <col min="9732" max="9754" width="8.7109375" customWidth="1"/>
    <col min="9755" max="9755" width="17.7109375" customWidth="1"/>
    <col min="9985" max="9985" width="64.140625" customWidth="1"/>
    <col min="9986" max="9986" width="10.7109375" customWidth="1"/>
    <col min="9987" max="9987" width="15.5703125" customWidth="1"/>
    <col min="9988" max="10010" width="8.7109375" customWidth="1"/>
    <col min="10011" max="10011" width="17.7109375" customWidth="1"/>
    <col min="10241" max="10241" width="64.140625" customWidth="1"/>
    <col min="10242" max="10242" width="10.7109375" customWidth="1"/>
    <col min="10243" max="10243" width="15.5703125" customWidth="1"/>
    <col min="10244" max="10266" width="8.7109375" customWidth="1"/>
    <col min="10267" max="10267" width="17.7109375" customWidth="1"/>
    <col min="10497" max="10497" width="64.140625" customWidth="1"/>
    <col min="10498" max="10498" width="10.7109375" customWidth="1"/>
    <col min="10499" max="10499" width="15.5703125" customWidth="1"/>
    <col min="10500" max="10522" width="8.7109375" customWidth="1"/>
    <col min="10523" max="10523" width="17.7109375" customWidth="1"/>
    <col min="10753" max="10753" width="64.140625" customWidth="1"/>
    <col min="10754" max="10754" width="10.7109375" customWidth="1"/>
    <col min="10755" max="10755" width="15.5703125" customWidth="1"/>
    <col min="10756" max="10778" width="8.7109375" customWidth="1"/>
    <col min="10779" max="10779" width="17.7109375" customWidth="1"/>
    <col min="11009" max="11009" width="64.140625" customWidth="1"/>
    <col min="11010" max="11010" width="10.7109375" customWidth="1"/>
    <col min="11011" max="11011" width="15.5703125" customWidth="1"/>
    <col min="11012" max="11034" width="8.7109375" customWidth="1"/>
    <col min="11035" max="11035" width="17.7109375" customWidth="1"/>
    <col min="11265" max="11265" width="64.140625" customWidth="1"/>
    <col min="11266" max="11266" width="10.7109375" customWidth="1"/>
    <col min="11267" max="11267" width="15.5703125" customWidth="1"/>
    <col min="11268" max="11290" width="8.7109375" customWidth="1"/>
    <col min="11291" max="11291" width="17.7109375" customWidth="1"/>
    <col min="11521" max="11521" width="64.140625" customWidth="1"/>
    <col min="11522" max="11522" width="10.7109375" customWidth="1"/>
    <col min="11523" max="11523" width="15.5703125" customWidth="1"/>
    <col min="11524" max="11546" width="8.7109375" customWidth="1"/>
    <col min="11547" max="11547" width="17.7109375" customWidth="1"/>
    <col min="11777" max="11777" width="64.140625" customWidth="1"/>
    <col min="11778" max="11778" width="10.7109375" customWidth="1"/>
    <col min="11779" max="11779" width="15.5703125" customWidth="1"/>
    <col min="11780" max="11802" width="8.7109375" customWidth="1"/>
    <col min="11803" max="11803" width="17.7109375" customWidth="1"/>
    <col min="12033" max="12033" width="64.140625" customWidth="1"/>
    <col min="12034" max="12034" width="10.7109375" customWidth="1"/>
    <col min="12035" max="12035" width="15.5703125" customWidth="1"/>
    <col min="12036" max="12058" width="8.7109375" customWidth="1"/>
    <col min="12059" max="12059" width="17.7109375" customWidth="1"/>
    <col min="12289" max="12289" width="64.140625" customWidth="1"/>
    <col min="12290" max="12290" width="10.7109375" customWidth="1"/>
    <col min="12291" max="12291" width="15.5703125" customWidth="1"/>
    <col min="12292" max="12314" width="8.7109375" customWidth="1"/>
    <col min="12315" max="12315" width="17.7109375" customWidth="1"/>
    <col min="12545" max="12545" width="64.140625" customWidth="1"/>
    <col min="12546" max="12546" width="10.7109375" customWidth="1"/>
    <col min="12547" max="12547" width="15.5703125" customWidth="1"/>
    <col min="12548" max="12570" width="8.7109375" customWidth="1"/>
    <col min="12571" max="12571" width="17.7109375" customWidth="1"/>
    <col min="12801" max="12801" width="64.140625" customWidth="1"/>
    <col min="12802" max="12802" width="10.7109375" customWidth="1"/>
    <col min="12803" max="12803" width="15.5703125" customWidth="1"/>
    <col min="12804" max="12826" width="8.7109375" customWidth="1"/>
    <col min="12827" max="12827" width="17.7109375" customWidth="1"/>
    <col min="13057" max="13057" width="64.140625" customWidth="1"/>
    <col min="13058" max="13058" width="10.7109375" customWidth="1"/>
    <col min="13059" max="13059" width="15.5703125" customWidth="1"/>
    <col min="13060" max="13082" width="8.7109375" customWidth="1"/>
    <col min="13083" max="13083" width="17.7109375" customWidth="1"/>
    <col min="13313" max="13313" width="64.140625" customWidth="1"/>
    <col min="13314" max="13314" width="10.7109375" customWidth="1"/>
    <col min="13315" max="13315" width="15.5703125" customWidth="1"/>
    <col min="13316" max="13338" width="8.7109375" customWidth="1"/>
    <col min="13339" max="13339" width="17.7109375" customWidth="1"/>
    <col min="13569" max="13569" width="64.140625" customWidth="1"/>
    <col min="13570" max="13570" width="10.7109375" customWidth="1"/>
    <col min="13571" max="13571" width="15.5703125" customWidth="1"/>
    <col min="13572" max="13594" width="8.7109375" customWidth="1"/>
    <col min="13595" max="13595" width="17.7109375" customWidth="1"/>
    <col min="13825" max="13825" width="64.140625" customWidth="1"/>
    <col min="13826" max="13826" width="10.7109375" customWidth="1"/>
    <col min="13827" max="13827" width="15.5703125" customWidth="1"/>
    <col min="13828" max="13850" width="8.7109375" customWidth="1"/>
    <col min="13851" max="13851" width="17.7109375" customWidth="1"/>
    <col min="14081" max="14081" width="64.140625" customWidth="1"/>
    <col min="14082" max="14082" width="10.7109375" customWidth="1"/>
    <col min="14083" max="14083" width="15.5703125" customWidth="1"/>
    <col min="14084" max="14106" width="8.7109375" customWidth="1"/>
    <col min="14107" max="14107" width="17.7109375" customWidth="1"/>
    <col min="14337" max="14337" width="64.140625" customWidth="1"/>
    <col min="14338" max="14338" width="10.7109375" customWidth="1"/>
    <col min="14339" max="14339" width="15.5703125" customWidth="1"/>
    <col min="14340" max="14362" width="8.7109375" customWidth="1"/>
    <col min="14363" max="14363" width="17.7109375" customWidth="1"/>
    <col min="14593" max="14593" width="64.140625" customWidth="1"/>
    <col min="14594" max="14594" width="10.7109375" customWidth="1"/>
    <col min="14595" max="14595" width="15.5703125" customWidth="1"/>
    <col min="14596" max="14618" width="8.7109375" customWidth="1"/>
    <col min="14619" max="14619" width="17.7109375" customWidth="1"/>
    <col min="14849" max="14849" width="64.140625" customWidth="1"/>
    <col min="14850" max="14850" width="10.7109375" customWidth="1"/>
    <col min="14851" max="14851" width="15.5703125" customWidth="1"/>
    <col min="14852" max="14874" width="8.7109375" customWidth="1"/>
    <col min="14875" max="14875" width="17.7109375" customWidth="1"/>
    <col min="15105" max="15105" width="64.140625" customWidth="1"/>
    <col min="15106" max="15106" width="10.7109375" customWidth="1"/>
    <col min="15107" max="15107" width="15.5703125" customWidth="1"/>
    <col min="15108" max="15130" width="8.7109375" customWidth="1"/>
    <col min="15131" max="15131" width="17.7109375" customWidth="1"/>
    <col min="15361" max="15361" width="64.140625" customWidth="1"/>
    <col min="15362" max="15362" width="10.7109375" customWidth="1"/>
    <col min="15363" max="15363" width="15.5703125" customWidth="1"/>
    <col min="15364" max="15386" width="8.7109375" customWidth="1"/>
    <col min="15387" max="15387" width="17.7109375" customWidth="1"/>
    <col min="15617" max="15617" width="64.140625" customWidth="1"/>
    <col min="15618" max="15618" width="10.7109375" customWidth="1"/>
    <col min="15619" max="15619" width="15.5703125" customWidth="1"/>
    <col min="15620" max="15642" width="8.7109375" customWidth="1"/>
    <col min="15643" max="15643" width="17.7109375" customWidth="1"/>
    <col min="15873" max="15873" width="64.140625" customWidth="1"/>
    <col min="15874" max="15874" width="10.7109375" customWidth="1"/>
    <col min="15875" max="15875" width="15.5703125" customWidth="1"/>
    <col min="15876" max="15898" width="8.7109375" customWidth="1"/>
    <col min="15899" max="15899" width="17.7109375" customWidth="1"/>
    <col min="16129" max="16129" width="64.140625" customWidth="1"/>
    <col min="16130" max="16130" width="10.7109375" customWidth="1"/>
    <col min="16131" max="16131" width="15.5703125" customWidth="1"/>
    <col min="16132" max="16154" width="8.7109375" customWidth="1"/>
    <col min="16155" max="16155" width="17.7109375" customWidth="1"/>
  </cols>
  <sheetData>
    <row r="1" spans="1:27" ht="36.75" customHeight="1" x14ac:dyDescent="0.4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</row>
    <row r="3" spans="1:27" ht="54.75" customHeight="1" x14ac:dyDescent="0.4">
      <c r="A3" s="145" t="s">
        <v>19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</row>
    <row r="4" spans="1:27" ht="28.5" customHeight="1" x14ac:dyDescent="0.25"/>
    <row r="5" spans="1:27" ht="2.25" customHeight="1" thickBot="1" x14ac:dyDescent="0.3"/>
    <row r="6" spans="1:27" ht="114" customHeight="1" thickBot="1" x14ac:dyDescent="0.3">
      <c r="A6" s="59" t="s">
        <v>20</v>
      </c>
      <c r="B6" s="60" t="s">
        <v>21</v>
      </c>
      <c r="C6" s="61">
        <v>1</v>
      </c>
      <c r="D6" s="62">
        <v>2</v>
      </c>
      <c r="E6" s="62">
        <v>3</v>
      </c>
      <c r="F6" s="62">
        <v>4</v>
      </c>
      <c r="G6" s="62">
        <v>5</v>
      </c>
      <c r="H6" s="62">
        <v>6</v>
      </c>
      <c r="I6" s="62">
        <v>7</v>
      </c>
      <c r="J6" s="62">
        <v>8</v>
      </c>
      <c r="K6" s="62">
        <v>9</v>
      </c>
      <c r="L6" s="62">
        <v>10</v>
      </c>
      <c r="M6" s="62">
        <v>11</v>
      </c>
      <c r="N6" s="62">
        <v>12</v>
      </c>
      <c r="O6" s="62">
        <v>13</v>
      </c>
      <c r="P6" s="62">
        <v>14</v>
      </c>
      <c r="Q6" s="62">
        <v>15</v>
      </c>
      <c r="R6" s="62">
        <v>16</v>
      </c>
      <c r="S6" s="62">
        <v>17</v>
      </c>
      <c r="T6" s="62">
        <v>18</v>
      </c>
      <c r="U6" s="62">
        <v>19</v>
      </c>
      <c r="V6" s="62">
        <v>20</v>
      </c>
      <c r="W6" s="62">
        <v>21</v>
      </c>
      <c r="X6" s="62">
        <v>22</v>
      </c>
      <c r="Y6" s="62">
        <v>23</v>
      </c>
      <c r="Z6" s="63">
        <v>24</v>
      </c>
      <c r="AA6" s="59" t="s">
        <v>22</v>
      </c>
    </row>
    <row r="7" spans="1:27" ht="30.75" customHeight="1" thickBot="1" x14ac:dyDescent="0.35">
      <c r="A7" s="146" t="s">
        <v>23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8"/>
    </row>
    <row r="8" spans="1:27" s="42" customFormat="1" ht="21.95" customHeight="1" x14ac:dyDescent="0.3">
      <c r="A8" s="64" t="s">
        <v>24</v>
      </c>
      <c r="B8" s="65">
        <v>113</v>
      </c>
      <c r="C8" s="66">
        <f>'[1]одн2.сев'!H7</f>
        <v>36</v>
      </c>
      <c r="D8" s="66">
        <f>'[1]одн2.сев'!H8</f>
        <v>36</v>
      </c>
      <c r="E8" s="66">
        <f>'[1]одн2.сев'!H9</f>
        <v>36</v>
      </c>
      <c r="F8" s="66">
        <f>'[1]одн2.сев'!H10</f>
        <v>36</v>
      </c>
      <c r="G8" s="66">
        <f>'[1]одн2.сев'!H11</f>
        <v>72</v>
      </c>
      <c r="H8" s="66">
        <f>'[1]одн2.сев'!H12</f>
        <v>36</v>
      </c>
      <c r="I8" s="66">
        <f>'[1]одн2.сев'!H13</f>
        <v>36</v>
      </c>
      <c r="J8" s="66">
        <f>'[1]одн2.сев'!H14</f>
        <v>36</v>
      </c>
      <c r="K8" s="66">
        <f>'[1]одн2.сев'!H15</f>
        <v>36</v>
      </c>
      <c r="L8" s="66">
        <f>'[1]одн2.сев'!H16</f>
        <v>36</v>
      </c>
      <c r="M8" s="66">
        <f>'[1]одн2.сев'!H17</f>
        <v>36</v>
      </c>
      <c r="N8" s="66">
        <f>'[1]одн2.сев'!H18</f>
        <v>36</v>
      </c>
      <c r="O8" s="66">
        <f>'[1]одн2.сев'!H19</f>
        <v>36</v>
      </c>
      <c r="P8" s="66">
        <f>'[1]одн2.сев'!H20</f>
        <v>72</v>
      </c>
      <c r="Q8" s="66">
        <f>'[1]одн2.сев'!H21</f>
        <v>36</v>
      </c>
      <c r="R8" s="66">
        <f>'[1]одн2.сев'!H22</f>
        <v>36</v>
      </c>
      <c r="S8" s="66">
        <f>'[1]одн2.сев'!H23</f>
        <v>36</v>
      </c>
      <c r="T8" s="66">
        <f>'[1]одн2.сев'!H24</f>
        <v>36</v>
      </c>
      <c r="U8" s="66">
        <f>'[1]одн2.сев'!H25</f>
        <v>36</v>
      </c>
      <c r="V8" s="66">
        <f>'[1]одн2.сев'!H26</f>
        <v>36</v>
      </c>
      <c r="W8" s="66">
        <f>'[1]одн2.сев'!H27</f>
        <v>72</v>
      </c>
      <c r="X8" s="66">
        <f>'[1]одн2.сев'!H28</f>
        <v>36</v>
      </c>
      <c r="Y8" s="66">
        <f>'[1]одн2.сев'!H29</f>
        <v>36</v>
      </c>
      <c r="Z8" s="66">
        <f>'[1]одн2.сев'!H30</f>
        <v>36</v>
      </c>
      <c r="AA8" s="65">
        <f>SUM(C8:Z8)</f>
        <v>972</v>
      </c>
    </row>
    <row r="9" spans="1:27" s="42" customFormat="1" ht="21.95" customHeight="1" x14ac:dyDescent="0.3">
      <c r="A9" s="67" t="s">
        <v>25</v>
      </c>
      <c r="B9" s="68">
        <v>81</v>
      </c>
      <c r="C9" s="69">
        <f>'[1]одн2.сев'!G7</f>
        <v>28.18</v>
      </c>
      <c r="D9" s="70">
        <f>'[1]одн2.сев'!G8</f>
        <v>24.59</v>
      </c>
      <c r="E9" s="70">
        <f>'[1]одн2.сев'!G9</f>
        <v>26.59</v>
      </c>
      <c r="F9" s="70">
        <f>'[1]одн2.сев'!G10</f>
        <v>22.64</v>
      </c>
      <c r="G9" s="70">
        <f>'[1]одн2.сев'!G11</f>
        <v>22.59</v>
      </c>
      <c r="H9" s="70">
        <f>'[1]одн2.сев'!G12</f>
        <v>18.59</v>
      </c>
      <c r="I9" s="70">
        <f>'[1]одн2.сев'!G13</f>
        <v>23.96</v>
      </c>
      <c r="J9" s="70">
        <f>'[1]одн2.сев'!G14</f>
        <v>80.36</v>
      </c>
      <c r="K9" s="70">
        <f>'[1]одн2.сев'!G15</f>
        <v>116.22</v>
      </c>
      <c r="L9" s="70">
        <f>'[1]одн2.сев'!G16</f>
        <v>122.11</v>
      </c>
      <c r="M9" s="70">
        <f>'[1]одн2.сев'!G17</f>
        <v>124.23</v>
      </c>
      <c r="N9" s="70">
        <f>'[1]одн2.сев'!G18</f>
        <v>127.12</v>
      </c>
      <c r="O9" s="70">
        <f>'[1]одн2.сев'!G19</f>
        <v>123.62</v>
      </c>
      <c r="P9" s="70">
        <f>'[1]одн2.сев'!G20</f>
        <v>118.22</v>
      </c>
      <c r="Q9" s="70">
        <f>'[1]одн2.сев'!G21</f>
        <v>112.81</v>
      </c>
      <c r="R9" s="70">
        <f>'[1]одн2.сев'!G22</f>
        <v>102.89</v>
      </c>
      <c r="S9" s="70">
        <f>'[1]одн2.сев'!G23</f>
        <v>104.31</v>
      </c>
      <c r="T9" s="70">
        <f>'[1]одн2.сев'!G24</f>
        <v>119.43</v>
      </c>
      <c r="U9" s="70">
        <f>'[1]одн2.сев'!G25</f>
        <v>136.06</v>
      </c>
      <c r="V9" s="70">
        <f>'[1]одн2.сев'!G26</f>
        <v>123.66000000000001</v>
      </c>
      <c r="W9" s="70">
        <f>'[1]одн2.сев'!G27</f>
        <v>129.76</v>
      </c>
      <c r="X9" s="70">
        <f>'[1]одн2.сев'!G28</f>
        <v>131.76</v>
      </c>
      <c r="Y9" s="70">
        <f>'[1]одн2.сев'!G29</f>
        <v>123.38000000000001</v>
      </c>
      <c r="Z9" s="71">
        <f>'[1]одн2.сев'!G30</f>
        <v>41.19</v>
      </c>
      <c r="AA9" s="68">
        <f>SUM(C9:Z9)</f>
        <v>2104.2700000000004</v>
      </c>
    </row>
    <row r="10" spans="1:27" s="42" customFormat="1" ht="21.95" customHeight="1" x14ac:dyDescent="0.3">
      <c r="A10" s="67" t="s">
        <v>26</v>
      </c>
      <c r="B10" s="68">
        <v>70</v>
      </c>
      <c r="C10" s="69">
        <f>[1]Одн.сев!U7+[1]Одн.сев!V7</f>
        <v>50.55</v>
      </c>
      <c r="D10" s="70">
        <f>[1]Одн.сев!U8+[1]Одн.сев!V8</f>
        <v>44.85</v>
      </c>
      <c r="E10" s="70">
        <f>[1]Одн.сев!U9+[1]Одн.сев!V9</f>
        <v>50.4</v>
      </c>
      <c r="F10" s="70">
        <f>[1]Одн.сев!U10+[1]Одн.сев!V10</f>
        <v>44.7</v>
      </c>
      <c r="G10" s="70">
        <f>[1]Одн.сев!U11+[1]Одн.сев!V11</f>
        <v>51.15</v>
      </c>
      <c r="H10" s="70">
        <f>[1]Одн.сев!U12+[1]Одн.сев!V12</f>
        <v>48.6</v>
      </c>
      <c r="I10" s="70">
        <f>[1]Одн.сев!U13+[1]Одн.сев!V13</f>
        <v>62.25</v>
      </c>
      <c r="J10" s="70">
        <f>[1]Одн.сев!U14+[1]Одн.сев!V14</f>
        <v>67.5</v>
      </c>
      <c r="K10" s="70">
        <f>[1]Одн.сев!U15+[1]Одн.сев!V15</f>
        <v>64.2</v>
      </c>
      <c r="L10" s="70">
        <f>[1]Одн.сев!U16+[1]Одн.сев!V16</f>
        <v>68.25</v>
      </c>
      <c r="M10" s="70">
        <f>[1]Одн.сев!U17+[1]Одн.сев!V17</f>
        <v>75.75</v>
      </c>
      <c r="N10" s="70">
        <f>[1]Одн.сев!U18+[1]Одн.сев!V18</f>
        <v>84.899999999999991</v>
      </c>
      <c r="O10" s="70">
        <f>[1]Одн.сев!U19+[1]Одн.сев!V19</f>
        <v>75.3</v>
      </c>
      <c r="P10" s="70">
        <f>[1]Одн.сев!U20+[1]Одн.сев!V20</f>
        <v>70.8</v>
      </c>
      <c r="Q10" s="70">
        <f>[1]Одн.сев!U21+[1]Одн.сев!V21</f>
        <v>68.25</v>
      </c>
      <c r="R10" s="70">
        <f>[1]Одн.сев!U22+[1]Одн.сев!V22</f>
        <v>66</v>
      </c>
      <c r="S10" s="70">
        <f>[1]Одн.сев!U23+[1]Одн.сев!V23</f>
        <v>66.45</v>
      </c>
      <c r="T10" s="70">
        <f>[1]Одн.сев!U24+[1]Одн.сев!V24</f>
        <v>61.65</v>
      </c>
      <c r="U10" s="70">
        <f>[1]Одн.сев!U25+[1]Одн.сев!V25</f>
        <v>55.95</v>
      </c>
      <c r="V10" s="70">
        <f>[1]Одн.сев!U26+[1]Одн.сев!V26</f>
        <v>44.849999999999994</v>
      </c>
      <c r="W10" s="70">
        <f>[1]Одн.сев!U27+[1]Одн.сев!V27</f>
        <v>43.2</v>
      </c>
      <c r="X10" s="70">
        <f>[1]Одн.сев!U28+[1]Одн.сев!V28</f>
        <v>43.35</v>
      </c>
      <c r="Y10" s="70">
        <f>[1]Одн.сев!U29+[1]Одн.сев!V29</f>
        <v>42.75</v>
      </c>
      <c r="Z10" s="71">
        <f>[1]Одн.сев!U30+[1]Одн.сев!V30</f>
        <v>43.5</v>
      </c>
      <c r="AA10" s="68">
        <f>SUM(C10:Z10)</f>
        <v>1395.1499999999999</v>
      </c>
    </row>
    <row r="11" spans="1:27" s="42" customFormat="1" ht="21.75" customHeight="1" x14ac:dyDescent="0.3">
      <c r="A11" s="67" t="s">
        <v>27</v>
      </c>
      <c r="B11" s="68">
        <v>70</v>
      </c>
      <c r="C11" s="69">
        <f>[1]Одн.сев!AE7</f>
        <v>78.8</v>
      </c>
      <c r="D11" s="70">
        <f>[1]Одн.сев!AE8</f>
        <v>79.2</v>
      </c>
      <c r="E11" s="70">
        <f>[1]Одн.сев!AE9</f>
        <v>80.599999999999994</v>
      </c>
      <c r="F11" s="70">
        <f>[1]Одн.сев!AE10</f>
        <v>79.599999999999994</v>
      </c>
      <c r="G11" s="70">
        <f>[1]Одн.сев!AE11</f>
        <v>80</v>
      </c>
      <c r="H11" s="70">
        <f>[1]Одн.сев!AE12</f>
        <v>81.8</v>
      </c>
      <c r="I11" s="70">
        <f>[1]Одн.сев!AE13</f>
        <v>85.999999999999986</v>
      </c>
      <c r="J11" s="70">
        <f>[1]Одн.сев!AE14</f>
        <v>102.8</v>
      </c>
      <c r="K11" s="70">
        <f>[1]Одн.сев!AE15</f>
        <v>144</v>
      </c>
      <c r="L11" s="70">
        <f>[1]Одн.сев!AE16</f>
        <v>142</v>
      </c>
      <c r="M11" s="70">
        <f>[1]Одн.сев!AE17</f>
        <v>144.80000000000001</v>
      </c>
      <c r="N11" s="70">
        <f>[1]Одн.сев!AE18</f>
        <v>138.6</v>
      </c>
      <c r="O11" s="70">
        <f>[1]Одн.сев!AE19</f>
        <v>112</v>
      </c>
      <c r="P11" s="70">
        <f>[1]Одн.сев!AE20</f>
        <v>118.4</v>
      </c>
      <c r="Q11" s="70">
        <f>[1]Одн.сев!AE21</f>
        <v>117.19999999999997</v>
      </c>
      <c r="R11" s="70">
        <f>[1]Одн.сев!AE22</f>
        <v>121.6</v>
      </c>
      <c r="S11" s="70">
        <f>[1]Одн.сев!AE23</f>
        <v>105.00000000000001</v>
      </c>
      <c r="T11" s="70">
        <f>[1]Одн.сев!AE24</f>
        <v>77.599999999999994</v>
      </c>
      <c r="U11" s="70">
        <f>[1]Одн.сев!AE25</f>
        <v>77.600000000000009</v>
      </c>
      <c r="V11" s="70">
        <f>[1]Одн.сев!AE26</f>
        <v>75.599999999999994</v>
      </c>
      <c r="W11" s="70">
        <f>[1]Одн.сев!AE27</f>
        <v>78.8</v>
      </c>
      <c r="X11" s="70">
        <f>[1]Одн.сев!AE28</f>
        <v>77.599999999999994</v>
      </c>
      <c r="Y11" s="70">
        <f>[1]Одн.сев!AE29</f>
        <v>74.8</v>
      </c>
      <c r="Z11" s="71">
        <f>[1]Одн.сев!AE30</f>
        <v>79.599999999999994</v>
      </c>
      <c r="AA11" s="68">
        <f t="shared" ref="AA11:AA43" si="0">SUM(C11:Z11)</f>
        <v>2353.9999999999995</v>
      </c>
    </row>
    <row r="12" spans="1:27" s="42" customFormat="1" ht="21.95" customHeight="1" x14ac:dyDescent="0.3">
      <c r="A12" s="67" t="s">
        <v>28</v>
      </c>
      <c r="B12" s="68">
        <v>80</v>
      </c>
      <c r="C12" s="69">
        <f>[1]Одн.сев!BB7</f>
        <v>0</v>
      </c>
      <c r="D12" s="70">
        <f>[1]Одн.сев!BB8</f>
        <v>1.2</v>
      </c>
      <c r="E12" s="70">
        <f>[1]Одн.сев!BB9</f>
        <v>0</v>
      </c>
      <c r="F12" s="70">
        <f>[1]Одн.сев!BB10</f>
        <v>0</v>
      </c>
      <c r="G12" s="70">
        <f>[1]Одн.сев!BB11</f>
        <v>0</v>
      </c>
      <c r="H12" s="70">
        <f>[1]Одн.сев!BB12</f>
        <v>1.2</v>
      </c>
      <c r="I12" s="70">
        <f>[1]Одн.сев!BB13</f>
        <v>0</v>
      </c>
      <c r="J12" s="70">
        <f>[1]Одн.сев!BB14</f>
        <v>0</v>
      </c>
      <c r="K12" s="70">
        <f>[1]Одн.сев!BB15</f>
        <v>0</v>
      </c>
      <c r="L12" s="70">
        <f>[1]Одн.сев!BB16</f>
        <v>1.2</v>
      </c>
      <c r="M12" s="70">
        <f>[1]Одн.сев!BB17</f>
        <v>0</v>
      </c>
      <c r="N12" s="70">
        <f>[1]Одн.сев!BB18</f>
        <v>0</v>
      </c>
      <c r="O12" s="70">
        <f>[1]Одн.сев!BB19</f>
        <v>1.2</v>
      </c>
      <c r="P12" s="70">
        <f>[1]Одн.сев!BB20</f>
        <v>0</v>
      </c>
      <c r="Q12" s="70">
        <f>[1]Одн.сев!BB21</f>
        <v>0</v>
      </c>
      <c r="R12" s="70">
        <f>[1]Одн.сев!BB22</f>
        <v>0</v>
      </c>
      <c r="S12" s="70">
        <f>[1]Одн.сев!BB23</f>
        <v>1.2</v>
      </c>
      <c r="T12" s="70">
        <f>[1]Одн.сев!BB24</f>
        <v>0</v>
      </c>
      <c r="U12" s="70">
        <f>[1]Одн.сев!BB25</f>
        <v>0</v>
      </c>
      <c r="V12" s="70">
        <f>[1]Одн.сев!BB26</f>
        <v>0</v>
      </c>
      <c r="W12" s="70">
        <f>[1]Одн.сев!BB27</f>
        <v>1.2</v>
      </c>
      <c r="X12" s="70">
        <f>[1]Одн.сев!BB28</f>
        <v>0</v>
      </c>
      <c r="Y12" s="70">
        <f>[1]Одн.сев!BB29</f>
        <v>0</v>
      </c>
      <c r="Z12" s="71">
        <f>[1]Одн.сев!BB30</f>
        <v>0</v>
      </c>
      <c r="AA12" s="68">
        <f t="shared" si="0"/>
        <v>7.2</v>
      </c>
    </row>
    <row r="13" spans="1:27" s="42" customFormat="1" ht="21.95" customHeight="1" x14ac:dyDescent="0.3">
      <c r="A13" s="67" t="s">
        <v>29</v>
      </c>
      <c r="B13" s="68">
        <v>70</v>
      </c>
      <c r="C13" s="69">
        <f>[1]Одн.сев!I7+[1]Одн.сев!X7</f>
        <v>19.2</v>
      </c>
      <c r="D13" s="70">
        <f>[1]Одн.сев!I8+[1]Одн.сев!X8</f>
        <v>17.600000000000001</v>
      </c>
      <c r="E13" s="70">
        <f>[1]Одн.сев!I9+[1]Одн.сев!X9</f>
        <v>17.2</v>
      </c>
      <c r="F13" s="70">
        <f>[1]Одн.сев!I10+[1]Одн.сев!X10</f>
        <v>16</v>
      </c>
      <c r="G13" s="70">
        <f>[1]Одн.сев!I11+[1]Одн.сев!X11</f>
        <v>15.6</v>
      </c>
      <c r="H13" s="70">
        <f>[1]Одн.сев!I12+[1]Одн.сев!X12</f>
        <v>16</v>
      </c>
      <c r="I13" s="70">
        <f>[1]Одн.сев!I13+[1]Одн.сев!X13</f>
        <v>17.600000000000001</v>
      </c>
      <c r="J13" s="70">
        <f>[1]Одн.сев!I14+[1]Одн.сев!X14</f>
        <v>20</v>
      </c>
      <c r="K13" s="70">
        <f>[1]Одн.сев!I15+[1]Одн.сев!X15</f>
        <v>24.8</v>
      </c>
      <c r="L13" s="70">
        <f>[1]Одн.сев!I16+[1]Одн.сев!X16</f>
        <v>24.4</v>
      </c>
      <c r="M13" s="70">
        <f>[1]Одн.сев!I17+[1]Одн.сев!X17</f>
        <v>23.6</v>
      </c>
      <c r="N13" s="70">
        <f>[1]Одн.сев!I18+[1]Одн.сев!X18</f>
        <v>24</v>
      </c>
      <c r="O13" s="70">
        <f>[1]Одн.сев!I19+[1]Одн.сев!X19</f>
        <v>24.4</v>
      </c>
      <c r="P13" s="70">
        <f>[1]Одн.сев!I20+[1]Одн.сев!X20</f>
        <v>24.8</v>
      </c>
      <c r="Q13" s="70">
        <f>[1]Одн.сев!I21+[1]Одн.сев!X21</f>
        <v>24.8</v>
      </c>
      <c r="R13" s="70">
        <f>[1]Одн.сев!I22+[1]Одн.сев!X22</f>
        <v>26</v>
      </c>
      <c r="S13" s="70">
        <f>[1]Одн.сев!I23+[1]Одн.сев!X23</f>
        <v>24</v>
      </c>
      <c r="T13" s="70">
        <f>[1]Одн.сев!I24+[1]Одн.сев!X24</f>
        <v>23.6</v>
      </c>
      <c r="U13" s="70">
        <f>[1]Одн.сев!I25+[1]Одн.сев!X25</f>
        <v>29.200000000000003</v>
      </c>
      <c r="V13" s="70">
        <f>[1]Одн.сев!I26+[1]Одн.сев!X26</f>
        <v>22</v>
      </c>
      <c r="W13" s="70">
        <f>[1]Одн.сев!I27+[1]Одн.сев!X27</f>
        <v>23.6</v>
      </c>
      <c r="X13" s="70">
        <f>[1]Одн.сев!I28+[1]Одн.сев!X28</f>
        <v>21.6</v>
      </c>
      <c r="Y13" s="70">
        <f>[1]Одн.сев!I29+[1]Одн.сев!X29</f>
        <v>23.6</v>
      </c>
      <c r="Z13" s="71">
        <f>[1]Одн.сев!I30+[1]Одн.сев!X30</f>
        <v>24</v>
      </c>
      <c r="AA13" s="68">
        <f t="shared" si="0"/>
        <v>527.60000000000014</v>
      </c>
    </row>
    <row r="14" spans="1:27" s="42" customFormat="1" ht="21.75" customHeight="1" x14ac:dyDescent="0.3">
      <c r="A14" s="67" t="s">
        <v>30</v>
      </c>
      <c r="B14" s="68">
        <v>90</v>
      </c>
      <c r="C14" s="69">
        <f>[1]Одн.сев!R7+[1]Одн.сев!BI7</f>
        <v>72.400000000000006</v>
      </c>
      <c r="D14" s="70">
        <f>[1]Одн.сев!R8+[1]Одн.сев!BI8</f>
        <v>124</v>
      </c>
      <c r="E14" s="70">
        <f>[1]Одн.сев!R9+[1]Одн.сев!BI9</f>
        <v>74.400000000000006</v>
      </c>
      <c r="F14" s="70">
        <f>[1]Одн.сев!R10+[1]Одн.сев!BI10</f>
        <v>111.2</v>
      </c>
      <c r="G14" s="70">
        <f>[1]Одн.сев!R11+[1]Одн.сев!BI11</f>
        <v>52.8</v>
      </c>
      <c r="H14" s="70">
        <f>[1]Одн.сев!R12+[1]Одн.сев!BI12</f>
        <v>100.4</v>
      </c>
      <c r="I14" s="70">
        <f>[1]Одн.сев!R13+[1]Одн.сев!BI13</f>
        <v>52</v>
      </c>
      <c r="J14" s="70">
        <f>[1]Одн.сев!R14+[1]Одн.сев!BI14</f>
        <v>100.8</v>
      </c>
      <c r="K14" s="70">
        <f>[1]Одн.сев!R15+[1]Одн.сев!BI15</f>
        <v>55.2</v>
      </c>
      <c r="L14" s="70">
        <f>[1]Одн.сев!R16+[1]Одн.сев!BI16</f>
        <v>108</v>
      </c>
      <c r="M14" s="70">
        <f>[1]Одн.сев!R17+[1]Одн.сев!BI17</f>
        <v>108</v>
      </c>
      <c r="N14" s="70">
        <f>[1]Одн.сев!R18+[1]Одн.сев!BI18</f>
        <v>108.4</v>
      </c>
      <c r="O14" s="70">
        <f>[1]Одн.сев!R19+[1]Одн.сев!BI19</f>
        <v>71.2</v>
      </c>
      <c r="P14" s="70">
        <f>[1]Одн.сев!R20+[1]Одн.сев!BI20</f>
        <v>137.19999999999999</v>
      </c>
      <c r="Q14" s="70">
        <f>[1]Одн.сев!R21+[1]Одн.сев!BI21</f>
        <v>140.80000000000001</v>
      </c>
      <c r="R14" s="70">
        <f>[1]Одн.сев!R22+[1]Одн.сев!BI22</f>
        <v>141.6</v>
      </c>
      <c r="S14" s="70">
        <f>[1]Одн.сев!R23+[1]Одн.сев!BI23</f>
        <v>142.4</v>
      </c>
      <c r="T14" s="70">
        <f>[1]Одн.сев!R24+[1]Одн.сев!BI24</f>
        <v>131.6</v>
      </c>
      <c r="U14" s="70">
        <f>[1]Одн.сев!R25+[1]Одн.сев!BI25</f>
        <v>77.599999999999994</v>
      </c>
      <c r="V14" s="70">
        <f>[1]Одн.сев!R26+[1]Одн.сев!BI26</f>
        <v>111.2</v>
      </c>
      <c r="W14" s="70">
        <f>[1]Одн.сев!R27+[1]Одн.сев!BI27</f>
        <v>133.19999999999999</v>
      </c>
      <c r="X14" s="70">
        <f>[1]Одн.сев!R28+[1]Одн.сев!BI28</f>
        <v>78.8</v>
      </c>
      <c r="Y14" s="70">
        <f>[1]Одн.сев!R29+[1]Одн.сев!BI29</f>
        <v>126.4</v>
      </c>
      <c r="Z14" s="71">
        <f>[1]Одн.сев!R30+[1]Одн.сев!BI30</f>
        <v>126.8</v>
      </c>
      <c r="AA14" s="68">
        <f t="shared" si="0"/>
        <v>2486.4000000000005</v>
      </c>
    </row>
    <row r="15" spans="1:27" s="42" customFormat="1" ht="21.75" customHeight="1" x14ac:dyDescent="0.3">
      <c r="A15" s="67" t="s">
        <v>31</v>
      </c>
      <c r="B15" s="68">
        <v>20</v>
      </c>
      <c r="C15" s="69">
        <f>[1]Одн.сев!AL7</f>
        <v>49.8</v>
      </c>
      <c r="D15" s="70">
        <f>[1]Одн.сев!AL8</f>
        <v>50.4</v>
      </c>
      <c r="E15" s="70">
        <f>[1]Одн.сев!AL9</f>
        <v>25.8</v>
      </c>
      <c r="F15" s="70">
        <f>[1]Одн.сев!AL10</f>
        <v>13.2</v>
      </c>
      <c r="G15" s="70">
        <f>[1]Одн.сев!AL11</f>
        <v>13.2</v>
      </c>
      <c r="H15" s="70">
        <f>[1]Одн.сев!AL12</f>
        <v>13.8</v>
      </c>
      <c r="I15" s="70">
        <f>[1]Одн.сев!AL13</f>
        <v>12</v>
      </c>
      <c r="J15" s="70">
        <f>[1]Одн.сев!AL14</f>
        <v>22.2</v>
      </c>
      <c r="K15" s="70">
        <f>[1]Одн.сев!AL15</f>
        <v>18.600000000000001</v>
      </c>
      <c r="L15" s="70">
        <f>[1]Одн.сев!AL16</f>
        <v>22.2</v>
      </c>
      <c r="M15" s="70">
        <f>[1]Одн.сев!AL17</f>
        <v>46.2</v>
      </c>
      <c r="N15" s="70">
        <f>[1]Одн.сев!AL18</f>
        <v>64.2</v>
      </c>
      <c r="O15" s="70">
        <f>[1]Одн.сев!AL19</f>
        <v>54</v>
      </c>
      <c r="P15" s="70">
        <f>[1]Одн.сев!AL20</f>
        <v>58.2</v>
      </c>
      <c r="Q15" s="70">
        <f>[1]Одн.сев!AL21</f>
        <v>57.6</v>
      </c>
      <c r="R15" s="70">
        <f>[1]Одн.сев!AL22</f>
        <v>58.8</v>
      </c>
      <c r="S15" s="70">
        <f>[1]Одн.сев!AL23</f>
        <v>68.400000000000006</v>
      </c>
      <c r="T15" s="70">
        <f>[1]Одн.сев!AL24</f>
        <v>71.400000000000006</v>
      </c>
      <c r="U15" s="70">
        <f>[1]Одн.сев!AL25</f>
        <v>65.400000000000006</v>
      </c>
      <c r="V15" s="70">
        <f>[1]Одн.сев!AL26</f>
        <v>63</v>
      </c>
      <c r="W15" s="70">
        <f>[1]Одн.сев!AL27</f>
        <v>56.4</v>
      </c>
      <c r="X15" s="70">
        <f>[1]Одн.сев!AL28</f>
        <v>50.4</v>
      </c>
      <c r="Y15" s="70">
        <f>[1]Одн.сев!AL29</f>
        <v>46.8</v>
      </c>
      <c r="Z15" s="71">
        <f>[1]Одн.сев!AL30</f>
        <v>48</v>
      </c>
      <c r="AA15" s="68">
        <f t="shared" si="0"/>
        <v>1049.9999999999998</v>
      </c>
    </row>
    <row r="16" spans="1:27" s="42" customFormat="1" ht="21.95" customHeight="1" x14ac:dyDescent="0.3">
      <c r="A16" s="67" t="s">
        <v>32</v>
      </c>
      <c r="B16" s="68">
        <v>30</v>
      </c>
      <c r="C16" s="69">
        <f>[1]Одн.сев!BE7</f>
        <v>180</v>
      </c>
      <c r="D16" s="70">
        <f>[1]Одн.сев!BE8</f>
        <v>180</v>
      </c>
      <c r="E16" s="70">
        <f>[1]Одн.сев!BE9</f>
        <v>216</v>
      </c>
      <c r="F16" s="70">
        <f>[1]Одн.сев!BE10</f>
        <v>180</v>
      </c>
      <c r="G16" s="70">
        <f>[1]Одн.сев!BE11</f>
        <v>180</v>
      </c>
      <c r="H16" s="70">
        <f>[1]Одн.сев!BE12</f>
        <v>180</v>
      </c>
      <c r="I16" s="70">
        <f>[1]Одн.сев!BE13</f>
        <v>252</v>
      </c>
      <c r="J16" s="70">
        <f>[1]Одн.сев!BE14</f>
        <v>360</v>
      </c>
      <c r="K16" s="70">
        <f>[1]Одн.сев!BE15</f>
        <v>432</v>
      </c>
      <c r="L16" s="70">
        <f>[1]Одн.сев!BE16</f>
        <v>576</v>
      </c>
      <c r="M16" s="70">
        <f>[1]Одн.сев!BE17</f>
        <v>540</v>
      </c>
      <c r="N16" s="70">
        <f>[1]Одн.сев!BE18</f>
        <v>576</v>
      </c>
      <c r="O16" s="70">
        <f>[1]Одн.сев!BE19</f>
        <v>576</v>
      </c>
      <c r="P16" s="70">
        <f>[1]Одн.сев!BE20</f>
        <v>468</v>
      </c>
      <c r="Q16" s="70">
        <f>[1]Одн.сев!BE21</f>
        <v>432</v>
      </c>
      <c r="R16" s="70">
        <f>[1]Одн.сев!BE22</f>
        <v>468</v>
      </c>
      <c r="S16" s="70">
        <f>[1]Одн.сев!BE23</f>
        <v>396</v>
      </c>
      <c r="T16" s="70">
        <f>[1]Одн.сев!BE24</f>
        <v>396</v>
      </c>
      <c r="U16" s="70">
        <f>[1]Одн.сев!BE25</f>
        <v>324</v>
      </c>
      <c r="V16" s="70">
        <f>[1]Одн.сев!BE26</f>
        <v>180</v>
      </c>
      <c r="W16" s="70">
        <f>[1]Одн.сев!BE27</f>
        <v>144</v>
      </c>
      <c r="X16" s="70">
        <f>[1]Одн.сев!BE28</f>
        <v>180</v>
      </c>
      <c r="Y16" s="70">
        <f>[1]Одн.сев!BE29</f>
        <v>144</v>
      </c>
      <c r="Z16" s="71">
        <f>[1]Одн.сев!BE30</f>
        <v>180</v>
      </c>
      <c r="AA16" s="68">
        <f>SUM(C16:Z16)</f>
        <v>7740</v>
      </c>
    </row>
    <row r="17" spans="1:31" s="42" customFormat="1" ht="21.95" customHeight="1" x14ac:dyDescent="0.3">
      <c r="A17" s="67" t="s">
        <v>33</v>
      </c>
      <c r="B17" s="68">
        <v>90</v>
      </c>
      <c r="C17" s="69">
        <f>[1]Одн.сев!C7+[1]Одн.сев!D7+[1]Одн.сев!E7</f>
        <v>2.4</v>
      </c>
      <c r="D17" s="69">
        <f>[1]Одн.сев!C8+[1]Одн.сев!D8+[1]Одн.сев!E8</f>
        <v>4.4000000000000004</v>
      </c>
      <c r="E17" s="69">
        <f>[1]Одн.сев!$C9+[1]Одн.сев!$D9+[1]Одн.сев!$E9</f>
        <v>2.4</v>
      </c>
      <c r="F17" s="69">
        <f>[1]Одн.сев!$C10+[1]Одн.сев!$D10+[1]Одн.сев!$E10</f>
        <v>3.6</v>
      </c>
      <c r="G17" s="69">
        <f>[1]Одн.сев!$C11+[1]Одн.сев!$D11+[1]Одн.сев!$E11</f>
        <v>4.4000000000000004</v>
      </c>
      <c r="H17" s="69">
        <f>[1]Одн.сев!$C12+[1]Одн.сев!$D12+[1]Одн.сев!$E12</f>
        <v>2.4</v>
      </c>
      <c r="I17" s="69">
        <f>[1]Одн.сев!$C13+[1]Одн.сев!$D13+[1]Одн.сев!$E13</f>
        <v>2.4</v>
      </c>
      <c r="J17" s="69">
        <f>[1]Одн.сев!$C14+[1]Одн.сев!$D14+[1]Одн.сев!$E14</f>
        <v>4.4000000000000004</v>
      </c>
      <c r="K17" s="69">
        <f>[1]Одн.сев!$C15+[1]Одн.сев!$D15+[1]Одн.сев!$E15</f>
        <v>3.6</v>
      </c>
      <c r="L17" s="69">
        <f>[1]Одн.сев!$C16+[1]Одн.сев!$D16+[1]Одн.сев!$E16</f>
        <v>2.4</v>
      </c>
      <c r="M17" s="69">
        <f>[1]Одн.сев!$C17+[1]Одн.сев!$D17+[1]Одн.сев!$E17</f>
        <v>2.4</v>
      </c>
      <c r="N17" s="69">
        <f>[1]Одн.сев!$C18+[1]Одн.сев!$D18+[1]Одн.сев!$E18</f>
        <v>6.8</v>
      </c>
      <c r="O17" s="69">
        <f>[1]Одн.сев!$C19+[1]Одн.сев!$D19+[1]Одн.сев!$E19</f>
        <v>4.8</v>
      </c>
      <c r="P17" s="69">
        <f>[1]Одн.сев!$C20+[1]Одн.сев!$D20+[1]Одн.сев!$E20</f>
        <v>3.6</v>
      </c>
      <c r="Q17" s="69">
        <f>[1]Одн.сев!$C21+[1]Одн.сев!$D21+[1]Одн.сев!$E21</f>
        <v>6.8</v>
      </c>
      <c r="R17" s="69">
        <f>[1]Одн.сев!$C22+[1]Одн.сев!$D22+[1]Одн.сев!$E22</f>
        <v>3.6</v>
      </c>
      <c r="S17" s="69">
        <f>[1]Одн.сев!$C23+[1]Одн.сев!$D23+[1]Одн.сев!$E23</f>
        <v>6</v>
      </c>
      <c r="T17" s="69">
        <f>[1]Одн.сев!$C24+[1]Одн.сев!$D24+[1]Одн.сев!$E24</f>
        <v>2.4</v>
      </c>
      <c r="U17" s="69">
        <f>[1]Одн.сев!$C25+[1]Одн.сев!$D25+[1]Одн.сев!$E25</f>
        <v>4.4000000000000004</v>
      </c>
      <c r="V17" s="69">
        <f>[1]Одн.сев!$C26+[1]Одн.сев!$D26+[1]Одн.сев!$E26</f>
        <v>2.4</v>
      </c>
      <c r="W17" s="69">
        <f>[1]Одн.сев!$C27+[1]Одн.сев!$D27+[1]Одн.сев!$E27</f>
        <v>3.6</v>
      </c>
      <c r="X17" s="69">
        <f>[1]Одн.сев!$C28+[1]Одн.сев!$D28+[1]Одн.сев!$E28</f>
        <v>4.4000000000000004</v>
      </c>
      <c r="Y17" s="69">
        <f>[1]Одн.сев!$C29+[1]Одн.сев!$D29+[1]Одн.сев!$E29</f>
        <v>2.4</v>
      </c>
      <c r="Z17" s="69">
        <f>[1]Одн.сев!$C30+[1]Одн.сев!$D30+[1]Одн.сев!$E30</f>
        <v>3.6</v>
      </c>
      <c r="AA17" s="68">
        <f t="shared" si="0"/>
        <v>89.600000000000009</v>
      </c>
    </row>
    <row r="18" spans="1:31" s="42" customFormat="1" ht="21.95" customHeight="1" x14ac:dyDescent="0.3">
      <c r="A18" s="67" t="s">
        <v>34</v>
      </c>
      <c r="B18" s="68">
        <v>70</v>
      </c>
      <c r="C18" s="69">
        <f>[1]Одн.сев!$F42</f>
        <v>49.6</v>
      </c>
      <c r="D18" s="69">
        <f>[1]Одн.сев!$F43</f>
        <v>51.2</v>
      </c>
      <c r="E18" s="69">
        <f>[1]Одн.сев!$F44</f>
        <v>54.4</v>
      </c>
      <c r="F18" s="69">
        <f>[1]Одн.сев!$F45</f>
        <v>51.2</v>
      </c>
      <c r="G18" s="69">
        <f>[1]Одн.сев!$F46</f>
        <v>53.6</v>
      </c>
      <c r="H18" s="69">
        <f>[1]Одн.сев!$F47</f>
        <v>52.8</v>
      </c>
      <c r="I18" s="69">
        <f>[1]Одн.сев!$F48</f>
        <v>52.8</v>
      </c>
      <c r="J18" s="69">
        <f>[1]Одн.сев!$F49</f>
        <v>56.8</v>
      </c>
      <c r="K18" s="69">
        <f>[1]Одн.сев!$F50</f>
        <v>66.400000000000006</v>
      </c>
      <c r="L18" s="69">
        <f>[1]Одн.сев!$F51</f>
        <v>77.599999999999994</v>
      </c>
      <c r="M18" s="69">
        <f>[1]Одн.сев!$F52</f>
        <v>87.2</v>
      </c>
      <c r="N18" s="69">
        <f>[1]Одн.сев!$F53</f>
        <v>86.4</v>
      </c>
      <c r="O18" s="69">
        <f>[1]Одн.сев!$F54</f>
        <v>89.6</v>
      </c>
      <c r="P18" s="69">
        <f>[1]Одн.сев!$F55</f>
        <v>83.2</v>
      </c>
      <c r="Q18" s="69">
        <f>[1]Одн.сев!$F56</f>
        <v>83.2</v>
      </c>
      <c r="R18" s="69">
        <f>[1]Одн.сев!$F57</f>
        <v>80.8</v>
      </c>
      <c r="S18" s="69">
        <f>[1]Одн.сев!$F58</f>
        <v>82.4</v>
      </c>
      <c r="T18" s="69">
        <f>[1]Одн.сев!$F59</f>
        <v>76</v>
      </c>
      <c r="U18" s="69">
        <f>[1]Одн.сев!$F60</f>
        <v>70.400000000000006</v>
      </c>
      <c r="V18" s="69">
        <f>[1]Одн.сев!$F61</f>
        <v>68</v>
      </c>
      <c r="W18" s="69">
        <f>[1]Одн.сев!$F62</f>
        <v>64.8</v>
      </c>
      <c r="X18" s="69">
        <f>[1]Одн.сев!$F63</f>
        <v>55.2</v>
      </c>
      <c r="Y18" s="69">
        <f>[1]Одн.сев!$F64</f>
        <v>52</v>
      </c>
      <c r="Z18" s="69">
        <f>[1]Одн.сев!$F65</f>
        <v>52</v>
      </c>
      <c r="AA18" s="68">
        <f t="shared" si="0"/>
        <v>1597.6000000000004</v>
      </c>
    </row>
    <row r="19" spans="1:31" s="42" customFormat="1" ht="21.95" customHeight="1" x14ac:dyDescent="0.3">
      <c r="A19" s="67" t="s">
        <v>35</v>
      </c>
      <c r="B19" s="68">
        <v>100</v>
      </c>
      <c r="C19" s="69">
        <f>[1]Одн.сев!$O7</f>
        <v>113.2</v>
      </c>
      <c r="D19" s="69">
        <f>[1]Одн.сев!$O8</f>
        <v>129.6</v>
      </c>
      <c r="E19" s="69">
        <f>[1]Одн.сев!$O9</f>
        <v>121.6</v>
      </c>
      <c r="F19" s="69">
        <f>[1]Одн.сев!$O10</f>
        <v>110.80000000000001</v>
      </c>
      <c r="G19" s="69">
        <f>[1]Одн.сев!$O11</f>
        <v>111.19999999999999</v>
      </c>
      <c r="H19" s="69">
        <f>[1]Одн.сев!$O12</f>
        <v>114.39999999999999</v>
      </c>
      <c r="I19" s="69">
        <f>[1]Одн.сев!$O13</f>
        <v>113.6</v>
      </c>
      <c r="J19" s="69">
        <f>[1]Одн.сев!$O14</f>
        <v>135.20000000000002</v>
      </c>
      <c r="K19" s="69">
        <f>[1]Одн.сев!$O15</f>
        <v>244.8</v>
      </c>
      <c r="L19" s="69">
        <f>[1]Одн.сев!$O16</f>
        <v>246.4</v>
      </c>
      <c r="M19" s="69">
        <f>[1]Одн.сев!$O17</f>
        <v>291.60000000000002</v>
      </c>
      <c r="N19" s="69">
        <f>[1]Одн.сев!$O18</f>
        <v>284.8</v>
      </c>
      <c r="O19" s="69">
        <f>[1]Одн.сев!$O19</f>
        <v>303.60000000000002</v>
      </c>
      <c r="P19" s="69">
        <f>[1]Одн.сев!$O20</f>
        <v>264</v>
      </c>
      <c r="Q19" s="69">
        <f>[1]Одн.сев!$O21</f>
        <v>274</v>
      </c>
      <c r="R19" s="69">
        <f>[1]Одн.сев!$O22</f>
        <v>267.2</v>
      </c>
      <c r="S19" s="69">
        <f>[1]Одн.сев!$O23</f>
        <v>160.80000000000001</v>
      </c>
      <c r="T19" s="69">
        <f>[1]Одн.сев!$O24</f>
        <v>140</v>
      </c>
      <c r="U19" s="69">
        <f>[1]Одн.сев!$O25</f>
        <v>123.6</v>
      </c>
      <c r="V19" s="69">
        <f>[1]Одн.сев!$O26</f>
        <v>122</v>
      </c>
      <c r="W19" s="69">
        <f>[1]Одн.сев!$O27</f>
        <v>117.6</v>
      </c>
      <c r="X19" s="69">
        <f>[1]Одн.сев!$O28</f>
        <v>119.6</v>
      </c>
      <c r="Y19" s="69">
        <f>[1]Одн.сев!$O29</f>
        <v>118.4</v>
      </c>
      <c r="Z19" s="69">
        <f>[1]Одн.сев!$O30</f>
        <v>119.2</v>
      </c>
      <c r="AA19" s="68">
        <f t="shared" si="0"/>
        <v>4147.2</v>
      </c>
    </row>
    <row r="20" spans="1:31" s="42" customFormat="1" ht="21.95" customHeight="1" x14ac:dyDescent="0.3">
      <c r="A20" s="67" t="s">
        <v>36</v>
      </c>
      <c r="B20" s="68">
        <v>100</v>
      </c>
      <c r="C20" s="69">
        <f>[1]Одн.сев!B42+[1]Одн.сев!C42</f>
        <v>112.80000000000001</v>
      </c>
      <c r="D20" s="69">
        <f>[1]Одн.сев!B43+[1]Одн.сев!C43</f>
        <v>121.2</v>
      </c>
      <c r="E20" s="69">
        <f>[1]Одн.сев!B44+[1]Одн.сев!C44</f>
        <v>114</v>
      </c>
      <c r="F20" s="69">
        <f>[1]Одн.сев!B45+[1]Одн.сев!C45</f>
        <v>120</v>
      </c>
      <c r="G20" s="69">
        <f>[1]Одн.сев!B46+[1]Одн.сев!C46</f>
        <v>114</v>
      </c>
      <c r="H20" s="69">
        <f>[1]Одн.сев!B47+[1]Одн.сев!C47</f>
        <v>121.2</v>
      </c>
      <c r="I20" s="69">
        <f>[1]Одн.сев!B48+[1]Одн.сев!C48</f>
        <v>118.8</v>
      </c>
      <c r="J20" s="69">
        <f>[1]Одн.сев!B49+[1]Одн.сев!C49</f>
        <v>140.4</v>
      </c>
      <c r="K20" s="69">
        <f>[1]Одн.сев!B50+[1]Одн.сев!C50</f>
        <v>145.19999999999999</v>
      </c>
      <c r="L20" s="69">
        <f>[1]Одн.сев!B51+[1]Одн.сев!C51</f>
        <v>177.60000000000002</v>
      </c>
      <c r="M20" s="69">
        <f>[1]Одн.сев!B52+[1]Одн.сев!C52</f>
        <v>178.8</v>
      </c>
      <c r="N20" s="69">
        <f>[1]Одн.сев!B53+[1]Одн.сев!C53</f>
        <v>169.2</v>
      </c>
      <c r="O20" s="69">
        <f>[1]Одн.сев!B54+[1]Одн.сев!C54</f>
        <v>164.4</v>
      </c>
      <c r="P20" s="69">
        <f>[1]Одн.сев!B55+[1]Одн.сев!C55</f>
        <v>177.60000000000002</v>
      </c>
      <c r="Q20" s="69">
        <f>[1]Одн.сев!B56+[1]Одн.сев!C56</f>
        <v>162</v>
      </c>
      <c r="R20" s="69">
        <f>[1]Одн.сев!B57+[1]Одн.сев!C57</f>
        <v>154.80000000000001</v>
      </c>
      <c r="S20" s="69">
        <f>[1]Одн.сев!B58+[1]Одн.сев!C58</f>
        <v>141.60000000000002</v>
      </c>
      <c r="T20" s="69">
        <f>[1]Одн.сев!B59+[1]Одн.сев!C59</f>
        <v>141.6</v>
      </c>
      <c r="U20" s="69">
        <f>[1]Одн.сев!B60+[1]Одн.сев!C60</f>
        <v>133.19999999999999</v>
      </c>
      <c r="V20" s="69">
        <f>[1]Одн.сев!B61+[1]Одн.сев!C61</f>
        <v>135.6</v>
      </c>
      <c r="W20" s="69">
        <f>[1]Одн.сев!B62+[1]Одн.сев!C62</f>
        <v>124.80000000000001</v>
      </c>
      <c r="X20" s="69">
        <f>[1]Одн.сев!B63+[1]Одн.сев!C63</f>
        <v>123.6</v>
      </c>
      <c r="Y20" s="69">
        <f>[1]Одн.сев!B64+[1]Одн.сев!C64</f>
        <v>116.4</v>
      </c>
      <c r="Z20" s="69">
        <f>[1]Одн.сев!B65+[1]Одн.сев!C65</f>
        <v>121.19999999999999</v>
      </c>
      <c r="AA20" s="68">
        <f t="shared" si="0"/>
        <v>3329.9999999999995</v>
      </c>
    </row>
    <row r="21" spans="1:31" s="42" customFormat="1" ht="21.95" customHeight="1" x14ac:dyDescent="0.3">
      <c r="A21" s="67" t="s">
        <v>37</v>
      </c>
      <c r="B21" s="68">
        <v>10</v>
      </c>
      <c r="C21" s="69">
        <f>'[1]одн2.сев'!L7</f>
        <v>29.1</v>
      </c>
      <c r="D21" s="70">
        <f>'[1]одн2.сев'!L8</f>
        <v>29.4</v>
      </c>
      <c r="E21" s="70">
        <f>'[1]одн2.сев'!L9</f>
        <v>30</v>
      </c>
      <c r="F21" s="70">
        <f>'[1]одн2.сев'!L10</f>
        <v>29.1</v>
      </c>
      <c r="G21" s="70">
        <f>'[1]одн2.сев'!L11</f>
        <v>29.7</v>
      </c>
      <c r="H21" s="70">
        <f>'[1]одн2.сев'!L12</f>
        <v>29.4</v>
      </c>
      <c r="I21" s="70">
        <f>'[1]одн2.сев'!L13</f>
        <v>29.4</v>
      </c>
      <c r="J21" s="70">
        <f>'[1]одн2.сев'!L14</f>
        <v>30.3</v>
      </c>
      <c r="K21" s="70">
        <f>'[1]одн2.сев'!L15</f>
        <v>36.9</v>
      </c>
      <c r="L21" s="70">
        <f>'[1]одн2.сев'!L16</f>
        <v>37.200000000000003</v>
      </c>
      <c r="M21" s="70">
        <f>'[1]одн2.сев'!L17</f>
        <v>36</v>
      </c>
      <c r="N21" s="70">
        <f>'[1]одн2.сев'!L18</f>
        <v>38.700000000000003</v>
      </c>
      <c r="O21" s="70">
        <f>'[1]одн2.сев'!L19</f>
        <v>36.6</v>
      </c>
      <c r="P21" s="70">
        <f>'[1]одн2.сев'!L20</f>
        <v>39.9</v>
      </c>
      <c r="Q21" s="70">
        <f>'[1]одн2.сев'!L21</f>
        <v>38.1</v>
      </c>
      <c r="R21" s="70">
        <f>'[1]одн2.сев'!L22</f>
        <v>37.200000000000003</v>
      </c>
      <c r="S21" s="70">
        <f>'[1]одн2.сев'!L23</f>
        <v>37.200000000000003</v>
      </c>
      <c r="T21" s="70">
        <f>'[1]одн2.сев'!L24</f>
        <v>34.799999999999997</v>
      </c>
      <c r="U21" s="70">
        <f>'[1]одн2.сев'!L25</f>
        <v>33</v>
      </c>
      <c r="V21" s="70">
        <f>'[1]одн2.сев'!L26</f>
        <v>29.4</v>
      </c>
      <c r="W21" s="70">
        <f>'[1]одн2.сев'!L27</f>
        <v>28.8</v>
      </c>
      <c r="X21" s="70">
        <f>'[1]одн2.сев'!L28</f>
        <v>28.5</v>
      </c>
      <c r="Y21" s="70">
        <f>'[1]одн2.сев'!L29</f>
        <v>28.8</v>
      </c>
      <c r="Z21" s="71">
        <f>'[1]одн2.сев'!L30</f>
        <v>28.5</v>
      </c>
      <c r="AA21" s="68">
        <f t="shared" si="0"/>
        <v>785.99999999999989</v>
      </c>
    </row>
    <row r="22" spans="1:31" s="42" customFormat="1" ht="21.95" customHeight="1" x14ac:dyDescent="0.3">
      <c r="A22" s="67" t="s">
        <v>38</v>
      </c>
      <c r="B22" s="72">
        <v>20</v>
      </c>
      <c r="C22" s="69">
        <f>[1]Одн.сев!AQ7</f>
        <v>24.4</v>
      </c>
      <c r="D22" s="70">
        <f>[1]Одн.сев!AQ8</f>
        <v>24.8</v>
      </c>
      <c r="E22" s="70">
        <f>[1]Одн.сев!AQ9</f>
        <v>24.8</v>
      </c>
      <c r="F22" s="70">
        <f>[1]Одн.сев!AQ10</f>
        <v>24.8</v>
      </c>
      <c r="G22" s="70">
        <f>[1]Одн.сев!AQ11</f>
        <v>24.8</v>
      </c>
      <c r="H22" s="70">
        <f>[1]Одн.сев!AQ12</f>
        <v>24.8</v>
      </c>
      <c r="I22" s="70">
        <f>[1]Одн.сев!AQ13</f>
        <v>26.4</v>
      </c>
      <c r="J22" s="70">
        <f>[1]Одн.сев!AQ14</f>
        <v>26.8</v>
      </c>
      <c r="K22" s="70">
        <f>[1]Одн.сев!AQ15</f>
        <v>26.4</v>
      </c>
      <c r="L22" s="70">
        <f>[1]Одн.сев!AQ16</f>
        <v>26.4</v>
      </c>
      <c r="M22" s="70">
        <f>[1]Одн.сев!AQ17</f>
        <v>27.2</v>
      </c>
      <c r="N22" s="70">
        <f>[1]Одн.сев!AQ18</f>
        <v>30</v>
      </c>
      <c r="O22" s="70">
        <f>[1]Одн.сев!AQ19</f>
        <v>28.8</v>
      </c>
      <c r="P22" s="70">
        <f>[1]Одн.сев!AQ20</f>
        <v>31.2</v>
      </c>
      <c r="Q22" s="70">
        <f>[1]Одн.сев!AQ21</f>
        <v>29.6</v>
      </c>
      <c r="R22" s="70">
        <f>[1]Одн.сев!AQ22</f>
        <v>30</v>
      </c>
      <c r="S22" s="70">
        <f>[1]Одн.сев!AQ23</f>
        <v>30.4</v>
      </c>
      <c r="T22" s="70">
        <f>[1]Одн.сев!AQ24</f>
        <v>27.6</v>
      </c>
      <c r="U22" s="70">
        <f>[1]Одн.сев!AQ25</f>
        <v>26</v>
      </c>
      <c r="V22" s="70">
        <f>[1]Одн.сев!AQ26</f>
        <v>25.6</v>
      </c>
      <c r="W22" s="70">
        <f>[1]Одн.сев!AQ27</f>
        <v>25.6</v>
      </c>
      <c r="X22" s="70">
        <f>[1]Одн.сев!AQ28</f>
        <v>26</v>
      </c>
      <c r="Y22" s="70">
        <f>[1]Одн.сев!AQ29</f>
        <v>26</v>
      </c>
      <c r="Z22" s="71">
        <f>[1]Одн.сев!AQ30</f>
        <v>25.2</v>
      </c>
      <c r="AA22" s="68">
        <f t="shared" si="0"/>
        <v>643.60000000000014</v>
      </c>
    </row>
    <row r="23" spans="1:31" s="42" customFormat="1" ht="21.95" customHeight="1" x14ac:dyDescent="0.3">
      <c r="A23" s="67" t="s">
        <v>39</v>
      </c>
      <c r="B23" s="72"/>
      <c r="C23" s="69">
        <f>'[1]одн2.сев'!S7</f>
        <v>528</v>
      </c>
      <c r="D23" s="69">
        <f>'[1]одн2.сев'!S8</f>
        <v>552</v>
      </c>
      <c r="E23" s="69">
        <f>'[1]одн2.сев'!S9</f>
        <v>528</v>
      </c>
      <c r="F23" s="69">
        <f>'[1]одн2.сев'!S10</f>
        <v>528</v>
      </c>
      <c r="G23" s="69">
        <f>'[1]одн2.сев'!S11</f>
        <v>528</v>
      </c>
      <c r="H23" s="69">
        <f>'[1]одн2.сев'!S12</f>
        <v>552</v>
      </c>
      <c r="I23" s="69">
        <f>'[1]одн2.сев'!S13</f>
        <v>528</v>
      </c>
      <c r="J23" s="69">
        <f>'[1]одн2.сев'!S14</f>
        <v>480</v>
      </c>
      <c r="K23" s="69">
        <f>'[1]одн2.сев'!S15</f>
        <v>552</v>
      </c>
      <c r="L23" s="69">
        <f>'[1]одн2.сев'!S16</f>
        <v>384</v>
      </c>
      <c r="M23" s="69">
        <f>'[1]одн2.сев'!S17</f>
        <v>384</v>
      </c>
      <c r="N23" s="69">
        <f>'[1]одн2.сев'!S18</f>
        <v>432</v>
      </c>
      <c r="O23" s="69">
        <f>'[1]одн2.сев'!S19</f>
        <v>456</v>
      </c>
      <c r="P23" s="69">
        <f>'[1]одн2.сев'!S20</f>
        <v>480</v>
      </c>
      <c r="Q23" s="69">
        <f>'[1]одн2.сев'!S21</f>
        <v>432</v>
      </c>
      <c r="R23" s="69">
        <f>'[1]одн2.сев'!S22</f>
        <v>480</v>
      </c>
      <c r="S23" s="69">
        <f>'[1]одн2.сев'!S23</f>
        <v>504</v>
      </c>
      <c r="T23" s="69">
        <f>'[1]одн2.сев'!S24</f>
        <v>432</v>
      </c>
      <c r="U23" s="69">
        <f>'[1]одн2.сев'!S25</f>
        <v>480</v>
      </c>
      <c r="V23" s="69">
        <f>'[1]одн2.сев'!S26</f>
        <v>504</v>
      </c>
      <c r="W23" s="69">
        <f>'[1]одн2.сев'!S27</f>
        <v>432</v>
      </c>
      <c r="X23" s="69">
        <f>'[1]одн2.сев'!S28</f>
        <v>480</v>
      </c>
      <c r="Y23" s="69">
        <f>'[1]одн2.сев'!S29</f>
        <v>432</v>
      </c>
      <c r="Z23" s="69">
        <f>'[1]одн2.сев'!S30</f>
        <v>528</v>
      </c>
      <c r="AA23" s="68">
        <f>SUM(C23:Z23)</f>
        <v>11616</v>
      </c>
    </row>
    <row r="24" spans="1:31" s="42" customFormat="1" ht="21.95" customHeight="1" x14ac:dyDescent="0.3">
      <c r="A24" s="67" t="s">
        <v>40</v>
      </c>
      <c r="B24" s="72"/>
      <c r="C24" s="69">
        <f>[1]Одн.сев!AS7+[1]Одн.сев!AT7</f>
        <v>146.52000000000001</v>
      </c>
      <c r="D24" s="69">
        <f>[1]Одн.сев!AS8+[1]Одн.сев!AT8</f>
        <v>146.88</v>
      </c>
      <c r="E24" s="69">
        <f>[1]Одн.сев!AS9+[1]Одн.сев!AT9</f>
        <v>150.12</v>
      </c>
      <c r="F24" s="69">
        <f>[1]Одн.сев!AS10+[1]Одн.сев!AT10</f>
        <v>152.28</v>
      </c>
      <c r="G24" s="69">
        <f>[1]Одн.сев!AS11+[1]Одн.сев!AT11</f>
        <v>149.76</v>
      </c>
      <c r="H24" s="69">
        <f>[1]Одн.сев!AS12+[1]Одн.сев!AT12</f>
        <v>166.68</v>
      </c>
      <c r="I24" s="69">
        <f>[1]Одн.сев!AS13+[1]Одн.сев!AT13</f>
        <v>149.4</v>
      </c>
      <c r="J24" s="69">
        <f>[1]Одн.сев!AS14+[1]Одн.сев!AT14</f>
        <v>147.60000000000002</v>
      </c>
      <c r="K24" s="69">
        <f>[1]Одн.сев!AS15+[1]Одн.сев!AT15</f>
        <v>149.39999999999998</v>
      </c>
      <c r="L24" s="69">
        <f>[1]Одн.сев!AS16+[1]Одн.сев!AT16</f>
        <v>151.20000000000002</v>
      </c>
      <c r="M24" s="69">
        <f>[1]Одн.сев!AS17+[1]Одн.сев!AT17</f>
        <v>196.2</v>
      </c>
      <c r="N24" s="69">
        <f>[1]Одн.сев!AS18+[1]Одн.сев!AT18</f>
        <v>264.96000000000004</v>
      </c>
      <c r="O24" s="69">
        <f>[1]Одн.сев!AS19+[1]Одн.сев!AT19</f>
        <v>245.88</v>
      </c>
      <c r="P24" s="69">
        <f>[1]Одн.сев!AS20+[1]Одн.сев!AT20</f>
        <v>220.32</v>
      </c>
      <c r="Q24" s="69">
        <f>[1]Одн.сев!AS21+[1]Одн.сев!AT21</f>
        <v>214.20000000000005</v>
      </c>
      <c r="R24" s="69">
        <f>[1]Одн.сев!AS22+[1]Одн.сев!AT22</f>
        <v>254.16000000000003</v>
      </c>
      <c r="S24" s="69">
        <f>[1]Одн.сев!AS23+[1]Одн.сев!AT23</f>
        <v>248.39999999999998</v>
      </c>
      <c r="T24" s="69">
        <f>[1]Одн.сев!AS24+[1]Одн.сев!AT24</f>
        <v>252</v>
      </c>
      <c r="U24" s="69">
        <f>[1]Одн.сев!AS25+[1]Одн.сев!AT25</f>
        <v>196.20000000000002</v>
      </c>
      <c r="V24" s="69">
        <f>[1]Одн.сев!AS26+[1]Одн.сев!AT26</f>
        <v>152.27999999999997</v>
      </c>
      <c r="W24" s="69">
        <f>[1]Одн.сев!AS27+[1]Одн.сев!AT27</f>
        <v>144.72</v>
      </c>
      <c r="X24" s="69">
        <f>[1]Одн.сев!AS28+[1]Одн.сев!AT28</f>
        <v>149.39999999999998</v>
      </c>
      <c r="Y24" s="69">
        <f>[1]Одн.сев!AS29+[1]Одн.сев!AT29</f>
        <v>145.07999999999998</v>
      </c>
      <c r="Z24" s="73">
        <f>[1]Одн.сев!AS30+[1]Одн.сев!AT30</f>
        <v>159.84</v>
      </c>
      <c r="AA24" s="68">
        <f>SUM(C24:Z24)</f>
        <v>4353.4800000000005</v>
      </c>
    </row>
    <row r="25" spans="1:31" s="42" customFormat="1" ht="21.95" customHeight="1" x14ac:dyDescent="0.3">
      <c r="A25" s="67" t="s">
        <v>41</v>
      </c>
      <c r="B25" s="72"/>
      <c r="C25" s="69">
        <f>'[1]одн2.сев'!V7</f>
        <v>96</v>
      </c>
      <c r="D25" s="69">
        <f>'[1]одн2.сев'!V8</f>
        <v>96</v>
      </c>
      <c r="E25" s="69">
        <f>'[1]одн2.сев'!V9</f>
        <v>96</v>
      </c>
      <c r="F25" s="69">
        <f>'[1]одн2.сев'!V10</f>
        <v>96</v>
      </c>
      <c r="G25" s="69">
        <f>'[1]одн2.сев'!V11</f>
        <v>108</v>
      </c>
      <c r="H25" s="69">
        <f>'[1]одн2.сев'!V12</f>
        <v>96</v>
      </c>
      <c r="I25" s="69">
        <f>'[1]одн2.сев'!V13</f>
        <v>96</v>
      </c>
      <c r="J25" s="69">
        <f>'[1]одн2.сев'!V14</f>
        <v>108</v>
      </c>
      <c r="K25" s="69">
        <f>'[1]одн2.сев'!V15</f>
        <v>108</v>
      </c>
      <c r="L25" s="69">
        <f>'[1]одн2.сев'!V16</f>
        <v>96</v>
      </c>
      <c r="M25" s="69">
        <f>'[1]одн2.сев'!V17</f>
        <v>96</v>
      </c>
      <c r="N25" s="69">
        <f>'[1]одн2.сев'!V18</f>
        <v>108</v>
      </c>
      <c r="O25" s="69">
        <f>'[1]одн2.сев'!V19</f>
        <v>108</v>
      </c>
      <c r="P25" s="69">
        <f>'[1]одн2.сев'!V20</f>
        <v>108</v>
      </c>
      <c r="Q25" s="69">
        <f>'[1]одн2.сев'!V21</f>
        <v>96</v>
      </c>
      <c r="R25" s="69">
        <f>'[1]одн2.сев'!V22</f>
        <v>96</v>
      </c>
      <c r="S25" s="69">
        <f>'[1]одн2.сев'!V23</f>
        <v>96</v>
      </c>
      <c r="T25" s="69">
        <f>'[1]одн2.сев'!V24</f>
        <v>108</v>
      </c>
      <c r="U25" s="69">
        <f>'[1]одн2.сев'!V24</f>
        <v>108</v>
      </c>
      <c r="V25" s="69">
        <f>'[1]одн2.сев'!V25</f>
        <v>96</v>
      </c>
      <c r="W25" s="69">
        <f>'[1]одн2.сев'!V27</f>
        <v>108</v>
      </c>
      <c r="X25" s="69">
        <f>'[1]одн2.сев'!V28</f>
        <v>96</v>
      </c>
      <c r="Y25" s="69">
        <f>'[1]одн2.сев'!V29</f>
        <v>84</v>
      </c>
      <c r="Z25" s="73">
        <f>'[1]одн2.сев'!V30</f>
        <v>84</v>
      </c>
      <c r="AA25" s="68">
        <f>SUM(C25:Z25)</f>
        <v>2388</v>
      </c>
    </row>
    <row r="26" spans="1:31" s="42" customFormat="1" ht="21.95" customHeight="1" x14ac:dyDescent="0.3">
      <c r="A26" s="67"/>
      <c r="B26" s="74"/>
      <c r="C26" s="69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6"/>
      <c r="AA26" s="68"/>
    </row>
    <row r="27" spans="1:31" s="42" customFormat="1" ht="21.95" customHeight="1" x14ac:dyDescent="0.3">
      <c r="A27" s="67" t="s">
        <v>42</v>
      </c>
      <c r="B27" s="72">
        <v>220</v>
      </c>
      <c r="C27" s="69">
        <f>[1]Порт!L7</f>
        <v>319.8</v>
      </c>
      <c r="D27" s="69">
        <f>[1]Порт!L8</f>
        <v>327.40000000000003</v>
      </c>
      <c r="E27" s="69">
        <f>[1]Порт!L9</f>
        <v>329.2</v>
      </c>
      <c r="F27" s="69">
        <f>[1]Порт!L10</f>
        <v>329.40000000000003</v>
      </c>
      <c r="G27" s="69">
        <f>[1]Порт!L11</f>
        <v>332.6</v>
      </c>
      <c r="H27" s="69">
        <f>[1]Порт!L12</f>
        <v>329.6</v>
      </c>
      <c r="I27" s="69">
        <f>[1]Порт!L13</f>
        <v>329</v>
      </c>
      <c r="J27" s="69">
        <f>[1]Порт!L14</f>
        <v>335.6</v>
      </c>
      <c r="K27" s="69">
        <f>[1]Порт!L15</f>
        <v>337.6</v>
      </c>
      <c r="L27" s="69">
        <f>[1]Порт!L16</f>
        <v>335.4</v>
      </c>
      <c r="M27" s="69">
        <f>[1]Порт!L17</f>
        <v>312.2</v>
      </c>
      <c r="N27" s="69">
        <f>[1]Порт!L18</f>
        <v>325.2</v>
      </c>
      <c r="O27" s="69">
        <f>[1]Порт!L19</f>
        <v>319.60000000000002</v>
      </c>
      <c r="P27" s="69">
        <f>[1]Порт!L20</f>
        <v>317.79999999999995</v>
      </c>
      <c r="Q27" s="69">
        <f>[1]Порт!L21</f>
        <v>311.60000000000002</v>
      </c>
      <c r="R27" s="69">
        <f>[1]Порт!L22</f>
        <v>311</v>
      </c>
      <c r="S27" s="69">
        <f>[1]Порт!L23</f>
        <v>300.79999999999995</v>
      </c>
      <c r="T27" s="69">
        <f>[1]Порт!L24</f>
        <v>294.39999999999998</v>
      </c>
      <c r="U27" s="69">
        <f>[1]Порт!L25</f>
        <v>321</v>
      </c>
      <c r="V27" s="69">
        <f>[1]Порт!L26</f>
        <v>329.8</v>
      </c>
      <c r="W27" s="69">
        <f>[1]Порт!L27</f>
        <v>361.40000000000003</v>
      </c>
      <c r="X27" s="69">
        <f>[1]Порт!L28</f>
        <v>361.6</v>
      </c>
      <c r="Y27" s="69">
        <f>[1]Порт!L29</f>
        <v>372.59999999999997</v>
      </c>
      <c r="Z27" s="69">
        <f>[1]Порт!L30</f>
        <v>389.59999999999997</v>
      </c>
      <c r="AA27" s="68">
        <f t="shared" si="0"/>
        <v>7934.2000000000007</v>
      </c>
    </row>
    <row r="28" spans="1:31" s="83" customFormat="1" ht="21.95" customHeight="1" thickBot="1" x14ac:dyDescent="0.35">
      <c r="A28" s="77"/>
      <c r="B28" s="78"/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1"/>
      <c r="AA28" s="82"/>
      <c r="AE28" s="84"/>
    </row>
    <row r="29" spans="1:31" s="83" customFormat="1" ht="21.95" customHeight="1" thickBot="1" x14ac:dyDescent="0.35">
      <c r="A29" s="85" t="s">
        <v>43</v>
      </c>
      <c r="B29" s="86">
        <f t="shared" ref="B29:Z29" si="1">SUM(B8:B28)</f>
        <v>1234</v>
      </c>
      <c r="C29" s="87">
        <f t="shared" si="1"/>
        <v>1936.75</v>
      </c>
      <c r="D29" s="87">
        <f t="shared" si="1"/>
        <v>2040.7200000000003</v>
      </c>
      <c r="E29" s="87">
        <f t="shared" si="1"/>
        <v>1977.51</v>
      </c>
      <c r="F29" s="87">
        <f t="shared" si="1"/>
        <v>1948.5200000000002</v>
      </c>
      <c r="G29" s="87">
        <f t="shared" si="1"/>
        <v>1943.4</v>
      </c>
      <c r="H29" s="87">
        <f t="shared" si="1"/>
        <v>1985.67</v>
      </c>
      <c r="I29" s="87">
        <f t="shared" si="1"/>
        <v>1987.61</v>
      </c>
      <c r="J29" s="87">
        <f t="shared" si="1"/>
        <v>2254.7599999999998</v>
      </c>
      <c r="K29" s="87">
        <f t="shared" si="1"/>
        <v>2561.3200000000002</v>
      </c>
      <c r="L29" s="87">
        <f t="shared" si="1"/>
        <v>2634.36</v>
      </c>
      <c r="M29" s="87">
        <f t="shared" si="1"/>
        <v>2710.18</v>
      </c>
      <c r="N29" s="87">
        <f t="shared" si="1"/>
        <v>2905.2799999999997</v>
      </c>
      <c r="O29" s="87">
        <f t="shared" si="1"/>
        <v>2830.9999999999995</v>
      </c>
      <c r="P29" s="87">
        <f t="shared" si="1"/>
        <v>2793.24</v>
      </c>
      <c r="Q29" s="87">
        <f t="shared" si="1"/>
        <v>2636.9599999999996</v>
      </c>
      <c r="R29" s="87">
        <f t="shared" si="1"/>
        <v>2735.6499999999996</v>
      </c>
      <c r="S29" s="87">
        <f t="shared" si="1"/>
        <v>2551.3599999999997</v>
      </c>
      <c r="T29" s="87">
        <f t="shared" si="1"/>
        <v>2426.0799999999995</v>
      </c>
      <c r="U29" s="87">
        <f t="shared" si="1"/>
        <v>2297.6099999999997</v>
      </c>
      <c r="V29" s="87">
        <f t="shared" si="1"/>
        <v>2121.39</v>
      </c>
      <c r="W29" s="87">
        <f t="shared" si="1"/>
        <v>2093.48</v>
      </c>
      <c r="X29" s="87">
        <f t="shared" si="1"/>
        <v>2063.81</v>
      </c>
      <c r="Y29" s="87">
        <f t="shared" si="1"/>
        <v>1995.4099999999999</v>
      </c>
      <c r="Z29" s="88">
        <f t="shared" si="1"/>
        <v>2090.23</v>
      </c>
      <c r="AA29" s="89">
        <f t="shared" si="0"/>
        <v>55522.30000000001</v>
      </c>
    </row>
    <row r="30" spans="1:31" s="83" customFormat="1" ht="21.95" customHeight="1" x14ac:dyDescent="0.25">
      <c r="A30" s="90"/>
      <c r="B30" s="91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3"/>
    </row>
    <row r="31" spans="1:31" s="83" customFormat="1" ht="21.95" customHeight="1" x14ac:dyDescent="0.3">
      <c r="A31" s="149" t="s">
        <v>44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1"/>
    </row>
    <row r="32" spans="1:31" s="83" customFormat="1" ht="21.95" customHeight="1" thickBot="1" x14ac:dyDescent="0.3">
      <c r="A32" s="94"/>
      <c r="B32" s="95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3"/>
    </row>
    <row r="33" spans="1:39" s="83" customFormat="1" ht="21.95" customHeight="1" x14ac:dyDescent="0.3">
      <c r="A33" s="96" t="s">
        <v>25</v>
      </c>
      <c r="B33" s="65">
        <v>100</v>
      </c>
      <c r="C33" s="97">
        <f>[1]Одн.юг!AJ9</f>
        <v>0</v>
      </c>
      <c r="D33" s="98">
        <f>[1]Одн.юг!AJ10</f>
        <v>0</v>
      </c>
      <c r="E33" s="98">
        <f>[1]Одн.юг!AJ11</f>
        <v>0</v>
      </c>
      <c r="F33" s="98">
        <f>[1]Одн.юг!AJ12</f>
        <v>0</v>
      </c>
      <c r="G33" s="98">
        <f>[1]Одн.юг!AJ13</f>
        <v>0</v>
      </c>
      <c r="H33" s="98">
        <f>[1]Одн.юг!AJ14</f>
        <v>0</v>
      </c>
      <c r="I33" s="98">
        <f>[1]Одн.юг!AJ15</f>
        <v>0</v>
      </c>
      <c r="J33" s="98">
        <f>[1]Одн.юг!AJ16</f>
        <v>528</v>
      </c>
      <c r="K33" s="98">
        <f>[1]Одн.юг!AJ17</f>
        <v>384</v>
      </c>
      <c r="L33" s="98">
        <f>[1]Одн.юг!AJ18</f>
        <v>336</v>
      </c>
      <c r="M33" s="98">
        <f>[1]Одн.юг!AJ19</f>
        <v>384</v>
      </c>
      <c r="N33" s="98">
        <f>[1]Одн.юг!AJ20</f>
        <v>384</v>
      </c>
      <c r="O33" s="98">
        <f>[1]Одн.юг!AJ21</f>
        <v>384</v>
      </c>
      <c r="P33" s="98">
        <f>[1]Одн.юг!AJ22</f>
        <v>384</v>
      </c>
      <c r="Q33" s="98">
        <f>[1]Одн.юг!AJ23</f>
        <v>288</v>
      </c>
      <c r="R33" s="98">
        <f>[1]Одн.юг!AJ24</f>
        <v>0</v>
      </c>
      <c r="S33" s="98">
        <f>[1]Одн.юг!AJ25</f>
        <v>0</v>
      </c>
      <c r="T33" s="98">
        <f>[1]Одн.юг!AJ26</f>
        <v>0</v>
      </c>
      <c r="U33" s="98">
        <f>[1]Одн.юг!AJ27</f>
        <v>0</v>
      </c>
      <c r="V33" s="99">
        <f>[1]Одн.юг!AJ28</f>
        <v>0</v>
      </c>
      <c r="W33" s="98">
        <f>[1]Одн.юг!AJ29</f>
        <v>48</v>
      </c>
      <c r="X33" s="98">
        <f>[1]Одн.юг!AJ30</f>
        <v>0</v>
      </c>
      <c r="Y33" s="98">
        <f>[1]Одн.юг!AJ31</f>
        <v>0</v>
      </c>
      <c r="Z33" s="99">
        <f>[1]Одн.юг!AJ32</f>
        <v>0</v>
      </c>
      <c r="AA33" s="100">
        <f t="shared" si="0"/>
        <v>3120</v>
      </c>
    </row>
    <row r="34" spans="1:39" s="83" customFormat="1" ht="21.95" customHeight="1" x14ac:dyDescent="0.3">
      <c r="A34" s="101" t="s">
        <v>45</v>
      </c>
      <c r="B34" s="68">
        <v>100</v>
      </c>
      <c r="C34" s="102">
        <f>[1]Одн.юг!AG9</f>
        <v>420</v>
      </c>
      <c r="D34" s="103">
        <f>[1]Одн.юг!AG10</f>
        <v>396</v>
      </c>
      <c r="E34" s="103">
        <f>[1]Одн.юг!AG11</f>
        <v>420</v>
      </c>
      <c r="F34" s="103">
        <f>[1]Одн.юг!AG12</f>
        <v>396</v>
      </c>
      <c r="G34" s="103">
        <f>[1]Одн.юг!AG13</f>
        <v>384</v>
      </c>
      <c r="H34" s="103">
        <f>[1]Одн.юг!AG14</f>
        <v>372</v>
      </c>
      <c r="I34" s="103">
        <f>[1]Одн.юг!AG15</f>
        <v>396</v>
      </c>
      <c r="J34" s="103">
        <f>[1]Одн.юг!AG16</f>
        <v>480</v>
      </c>
      <c r="K34" s="103">
        <f>[1]Одн.юг!AG17</f>
        <v>576</v>
      </c>
      <c r="L34" s="103">
        <f>[1]Одн.юг!AG18</f>
        <v>540</v>
      </c>
      <c r="M34" s="103">
        <f>[1]Одн.юг!AG19</f>
        <v>588</v>
      </c>
      <c r="N34" s="103">
        <f>[1]Одн.юг!AG20</f>
        <v>624</v>
      </c>
      <c r="O34" s="103">
        <f>[1]Одн.юг!AG21</f>
        <v>636</v>
      </c>
      <c r="P34" s="103">
        <f>[1]Одн.юг!AG22</f>
        <v>648</v>
      </c>
      <c r="Q34" s="103">
        <f>[1]Одн.юг!AG23</f>
        <v>612</v>
      </c>
      <c r="R34" s="103">
        <f>[1]Одн.юг!AG24</f>
        <v>612</v>
      </c>
      <c r="S34" s="103">
        <f>[1]Одн.юг!AG25</f>
        <v>588</v>
      </c>
      <c r="T34" s="103">
        <f>[1]Одн.юг!AG26</f>
        <v>612</v>
      </c>
      <c r="U34" s="103">
        <f>[1]Одн.юг!AG27</f>
        <v>564</v>
      </c>
      <c r="V34" s="104">
        <f>[1]Одн.юг!AG28</f>
        <v>528</v>
      </c>
      <c r="W34" s="103">
        <f>[1]Одн.юг!AG29</f>
        <v>528</v>
      </c>
      <c r="X34" s="103">
        <f>[1]Одн.юг!AG30</f>
        <v>492</v>
      </c>
      <c r="Y34" s="103">
        <f>[1]Одн.юг!AG31</f>
        <v>480</v>
      </c>
      <c r="Z34" s="104">
        <f>[1]Одн.юг!AG32</f>
        <v>504</v>
      </c>
      <c r="AA34" s="105">
        <f t="shared" si="0"/>
        <v>12396</v>
      </c>
    </row>
    <row r="35" spans="1:39" s="83" customFormat="1" ht="21.75" customHeight="1" x14ac:dyDescent="0.3">
      <c r="A35" s="101" t="s">
        <v>46</v>
      </c>
      <c r="B35" s="68">
        <v>80</v>
      </c>
      <c r="C35" s="102">
        <f>[1]Одн.юг!I44</f>
        <v>168.00000000000045</v>
      </c>
      <c r="D35" s="103">
        <f>[1]Одн.юг!I45</f>
        <v>161.99999999999974</v>
      </c>
      <c r="E35" s="103">
        <f>[1]Одн.юг!I46</f>
        <v>168.00000000000026</v>
      </c>
      <c r="F35" s="103">
        <f>[1]Одн.юг!I47</f>
        <v>167.9999999999996</v>
      </c>
      <c r="G35" s="103">
        <f>[1]Одн.юг!I48</f>
        <v>168.00000000000026</v>
      </c>
      <c r="H35" s="103">
        <f>[1]Одн.юг!I49</f>
        <v>161.99999999999994</v>
      </c>
      <c r="I35" s="103">
        <f>[1]Одн.юг!I50</f>
        <v>156.00000000000009</v>
      </c>
      <c r="J35" s="103">
        <f>[1]Одн.юг!I51</f>
        <v>167.99999999999983</v>
      </c>
      <c r="K35" s="103">
        <f>[1]Одн.юг!I52</f>
        <v>168.00000000000026</v>
      </c>
      <c r="L35" s="103">
        <f>[1]Одн.юг!I53</f>
        <v>173.99999999999991</v>
      </c>
      <c r="M35" s="103">
        <f>[1]Одн.юг!I54</f>
        <v>245.99999999999966</v>
      </c>
      <c r="N35" s="103">
        <f>[1]Одн.юг!I55</f>
        <v>203.99999999999991</v>
      </c>
      <c r="O35" s="103">
        <f>[1]Одн.юг!I56</f>
        <v>143.99999999999991</v>
      </c>
      <c r="P35" s="103">
        <f>[1]Одн.юг!I57</f>
        <v>198.00000000000068</v>
      </c>
      <c r="Q35" s="103">
        <f>[1]Одн.юг!I58</f>
        <v>353.99999999999994</v>
      </c>
      <c r="R35" s="103">
        <f>[1]Одн.юг!I59</f>
        <v>180</v>
      </c>
      <c r="S35" s="103">
        <f>[1]Одн.юг!I60</f>
        <v>185.99999999999966</v>
      </c>
      <c r="T35" s="103">
        <f>[1]Одн.юг!I61</f>
        <v>185.99999999999966</v>
      </c>
      <c r="U35" s="103">
        <f>[1]Одн.юг!I62</f>
        <v>174.00000000000077</v>
      </c>
      <c r="V35" s="104">
        <f>[1]Одн.юг!I63</f>
        <v>173.99999999999949</v>
      </c>
      <c r="W35" s="103">
        <f>[1]Одн.юг!I64</f>
        <v>180</v>
      </c>
      <c r="X35" s="103">
        <f>[1]Одн.юг!I65</f>
        <v>174.00000000000034</v>
      </c>
      <c r="Y35" s="103">
        <f>[1]Одн.юг!I66</f>
        <v>162.00000000000017</v>
      </c>
      <c r="Z35" s="104">
        <f>[1]Одн.юг!I67</f>
        <v>173.99999999999949</v>
      </c>
      <c r="AA35" s="105">
        <f t="shared" si="0"/>
        <v>4398</v>
      </c>
    </row>
    <row r="36" spans="1:39" s="83" customFormat="1" ht="21.95" customHeight="1" x14ac:dyDescent="0.3">
      <c r="A36" s="101" t="s">
        <v>47</v>
      </c>
      <c r="B36" s="68">
        <v>60</v>
      </c>
      <c r="C36" s="102">
        <f>[1]Одн.юг!Q44</f>
        <v>90</v>
      </c>
      <c r="D36" s="103">
        <f>[1]Одн.юг!Q45</f>
        <v>81</v>
      </c>
      <c r="E36" s="103">
        <f>[1]Одн.юг!Q46</f>
        <v>81</v>
      </c>
      <c r="F36" s="103">
        <f>[1]Одн.юг!Q47</f>
        <v>81</v>
      </c>
      <c r="G36" s="103">
        <f>[1]Одн.юг!Q48</f>
        <v>93</v>
      </c>
      <c r="H36" s="103">
        <f>[1]Одн.юг!Q49</f>
        <v>81</v>
      </c>
      <c r="I36" s="103">
        <f>[1]Одн.юг!Q50</f>
        <v>81</v>
      </c>
      <c r="J36" s="103">
        <f>[1]Одн.юг!Q51</f>
        <v>81</v>
      </c>
      <c r="K36" s="103">
        <f>[1]Одн.юг!Q52</f>
        <v>90</v>
      </c>
      <c r="L36" s="103">
        <f>[1]Одн.юг!Q53</f>
        <v>99</v>
      </c>
      <c r="M36" s="103">
        <f>[1]Одн.юг!Q54</f>
        <v>117</v>
      </c>
      <c r="N36" s="103">
        <f>[1]Одн.юг!Q55</f>
        <v>108</v>
      </c>
      <c r="O36" s="103">
        <f>[1]Одн.юг!Q56</f>
        <v>108</v>
      </c>
      <c r="P36" s="103">
        <f>[1]Одн.юг!Q57</f>
        <v>108</v>
      </c>
      <c r="Q36" s="103">
        <f>[1]Одн.юг!Q58</f>
        <v>111</v>
      </c>
      <c r="R36" s="103">
        <f>[1]Одн.юг!Q59</f>
        <v>126</v>
      </c>
      <c r="S36" s="103">
        <f>[1]Одн.юг!Q60</f>
        <v>108</v>
      </c>
      <c r="T36" s="103">
        <f>[1]Одн.юг!Q61</f>
        <v>108</v>
      </c>
      <c r="U36" s="103">
        <f>[1]Одн.юг!Q62</f>
        <v>108</v>
      </c>
      <c r="V36" s="104">
        <f>[1]Одн.юг!Q63</f>
        <v>108</v>
      </c>
      <c r="W36" s="103">
        <f>[1]Одн.юг!Q64</f>
        <v>90</v>
      </c>
      <c r="X36" s="103">
        <f>[1]Одн.юг!Q65</f>
        <v>90</v>
      </c>
      <c r="Y36" s="103">
        <f>[1]Одн.юг!Q66</f>
        <v>90</v>
      </c>
      <c r="Z36" s="104">
        <f>[1]Одн.юг!Q67</f>
        <v>102</v>
      </c>
      <c r="AA36" s="105">
        <f t="shared" si="0"/>
        <v>2340</v>
      </c>
    </row>
    <row r="37" spans="1:39" s="83" customFormat="1" ht="21.95" customHeight="1" x14ac:dyDescent="0.3">
      <c r="A37" s="101" t="s">
        <v>48</v>
      </c>
      <c r="B37" s="68">
        <v>100</v>
      </c>
      <c r="C37" s="102">
        <f>[1]Одн.юг!N9</f>
        <v>336</v>
      </c>
      <c r="D37" s="103">
        <f>[1]Одн.юг!N10</f>
        <v>288</v>
      </c>
      <c r="E37" s="103">
        <f>[1]Одн.юг!N11</f>
        <v>288</v>
      </c>
      <c r="F37" s="103">
        <f>[1]Одн.юг!N12</f>
        <v>288</v>
      </c>
      <c r="G37" s="103">
        <f>[1]Одн.юг!N13</f>
        <v>288</v>
      </c>
      <c r="H37" s="103">
        <f>[1]Одн.юг!N14</f>
        <v>288</v>
      </c>
      <c r="I37" s="103">
        <f>[1]Одн.юг!N15</f>
        <v>336</v>
      </c>
      <c r="J37" s="103">
        <f>[1]Одн.юг!N16</f>
        <v>432</v>
      </c>
      <c r="K37" s="103">
        <f>[1]Одн.юг!N17</f>
        <v>696</v>
      </c>
      <c r="L37" s="103">
        <f>[1]Одн.юг!N18</f>
        <v>648</v>
      </c>
      <c r="M37" s="103">
        <f>[1]Одн.юг!N19</f>
        <v>768</v>
      </c>
      <c r="N37" s="103">
        <f>[1]Одн.юг!N20</f>
        <v>816</v>
      </c>
      <c r="O37" s="103">
        <f>[1]Одн.юг!N21</f>
        <v>744</v>
      </c>
      <c r="P37" s="103">
        <f>[1]Одн.юг!N22</f>
        <v>768</v>
      </c>
      <c r="Q37" s="103">
        <f>[1]Одн.юг!N23</f>
        <v>792</v>
      </c>
      <c r="R37" s="103">
        <f>[1]Одн.юг!N24</f>
        <v>792</v>
      </c>
      <c r="S37" s="103">
        <f>[1]Одн.юг!N25</f>
        <v>768</v>
      </c>
      <c r="T37" s="103">
        <f>[1]Одн.юг!N26</f>
        <v>648</v>
      </c>
      <c r="U37" s="103">
        <f>[1]Одн.юг!N27</f>
        <v>576</v>
      </c>
      <c r="V37" s="104">
        <f>[1]Одн.юг!N28</f>
        <v>552</v>
      </c>
      <c r="W37" s="103">
        <f>[1]Одн.юг!N29</f>
        <v>432</v>
      </c>
      <c r="X37" s="103">
        <f>[1]Одн.юг!N30</f>
        <v>456</v>
      </c>
      <c r="Y37" s="103">
        <f>[1]Одн.юг!N31</f>
        <v>480</v>
      </c>
      <c r="Z37" s="104">
        <f>[1]Одн.юг!N32</f>
        <v>408</v>
      </c>
      <c r="AA37" s="105">
        <f t="shared" si="0"/>
        <v>12888</v>
      </c>
    </row>
    <row r="38" spans="1:39" s="83" customFormat="1" ht="21.95" customHeight="1" x14ac:dyDescent="0.3">
      <c r="A38" s="101" t="s">
        <v>49</v>
      </c>
      <c r="B38" s="68">
        <v>100</v>
      </c>
      <c r="C38" s="102">
        <f>[1]Одн.юг!C9</f>
        <v>220.00000000000171</v>
      </c>
      <c r="D38" s="103">
        <f>[1]Одн.юг!C10</f>
        <v>219.99999999999886</v>
      </c>
      <c r="E38" s="103">
        <f>[1]Одн.юг!C11</f>
        <v>219.99999999999886</v>
      </c>
      <c r="F38" s="103">
        <f>[1]Одн.юг!C12</f>
        <v>220.00000000000171</v>
      </c>
      <c r="G38" s="103">
        <f>[1]Одн.юг!C13</f>
        <v>219.99999999999886</v>
      </c>
      <c r="H38" s="103">
        <f>[1]Одн.юг!C14</f>
        <v>220.00000000000171</v>
      </c>
      <c r="I38" s="103">
        <f>[1]Одн.юг!C15</f>
        <v>219.99999999999886</v>
      </c>
      <c r="J38" s="103">
        <f>[1]Одн.юг!C16</f>
        <v>200</v>
      </c>
      <c r="K38" s="103">
        <f>[1]Одн.юг!C17</f>
        <v>280.00000000000114</v>
      </c>
      <c r="L38" s="103">
        <f>[1]Одн.юг!C18</f>
        <v>259.99999999999943</v>
      </c>
      <c r="M38" s="103">
        <f>[1]Одн.юг!C19</f>
        <v>279.99999999999829</v>
      </c>
      <c r="N38" s="103">
        <f>[1]Одн.юг!C20</f>
        <v>260.00000000000227</v>
      </c>
      <c r="O38" s="103">
        <f>[1]Одн.юг!C21</f>
        <v>219.99999999999886</v>
      </c>
      <c r="P38" s="103">
        <f>[1]Одн.юг!C22</f>
        <v>240.00000000000057</v>
      </c>
      <c r="Q38" s="103">
        <f>[1]Одн.юг!C23</f>
        <v>300</v>
      </c>
      <c r="R38" s="103">
        <f>[1]Одн.юг!C24</f>
        <v>279.99999999999829</v>
      </c>
      <c r="S38" s="103">
        <f>[1]Одн.юг!C25</f>
        <v>280.00000000000114</v>
      </c>
      <c r="T38" s="103">
        <f>[1]Одн.юг!C26</f>
        <v>259.99999999999943</v>
      </c>
      <c r="U38" s="103">
        <f>[1]Одн.юг!C27</f>
        <v>220.00000000000171</v>
      </c>
      <c r="V38" s="104">
        <f>[1]Одн.юг!C28</f>
        <v>219.99999999999886</v>
      </c>
      <c r="W38" s="103">
        <f>[1]Одн.юг!C29</f>
        <v>219.99999999999886</v>
      </c>
      <c r="X38" s="103">
        <f>[1]Одн.юг!C30</f>
        <v>220.00000000000171</v>
      </c>
      <c r="Y38" s="103">
        <f>[1]Одн.юг!C31</f>
        <v>219.99999999999886</v>
      </c>
      <c r="Z38" s="104">
        <f>[1]Одн.юг!C32</f>
        <v>220.00000000000171</v>
      </c>
      <c r="AA38" s="105">
        <f t="shared" si="0"/>
        <v>5720.0000000000027</v>
      </c>
    </row>
    <row r="39" spans="1:39" s="83" customFormat="1" ht="21.95" customHeight="1" x14ac:dyDescent="0.3">
      <c r="A39" s="101" t="s">
        <v>50</v>
      </c>
      <c r="B39" s="68">
        <v>30</v>
      </c>
      <c r="C39" s="102">
        <f>[1]Одн.юг!W9</f>
        <v>12.000000000006139</v>
      </c>
      <c r="D39" s="103">
        <f>[1]Одн.юг!W10</f>
        <v>12.000000000006139</v>
      </c>
      <c r="E39" s="103">
        <f>[1]Одн.юг!W11</f>
        <v>11.999999999989086</v>
      </c>
      <c r="F39" s="103">
        <f>[1]Одн.юг!W12</f>
        <v>12.000000000006139</v>
      </c>
      <c r="G39" s="103">
        <f>[1]Одн.юг!W13</f>
        <v>12.000000000006139</v>
      </c>
      <c r="H39" s="103">
        <f>[1]Одн.юг!W14</f>
        <v>23.999999999995225</v>
      </c>
      <c r="I39" s="103">
        <f>[1]Одн.юг!W15</f>
        <v>12.000000000006139</v>
      </c>
      <c r="J39" s="103">
        <f>[1]Одн.юг!W16</f>
        <v>11.999999999989086</v>
      </c>
      <c r="K39" s="103">
        <f>[1]Одн.юг!W17</f>
        <v>24.000000000012278</v>
      </c>
      <c r="L39" s="103">
        <f>[1]Одн.юг!W18</f>
        <v>11.999999999989086</v>
      </c>
      <c r="M39" s="103">
        <f>[1]Одн.юг!W19</f>
        <v>12.000000000006139</v>
      </c>
      <c r="N39" s="103">
        <f>[1]Одн.юг!W20</f>
        <v>11.999999999989086</v>
      </c>
      <c r="O39" s="103">
        <f>[1]Одн.юг!W21</f>
        <v>24.000000000012278</v>
      </c>
      <c r="P39" s="103">
        <f>[1]Одн.юг!W22</f>
        <v>23.999999999995225</v>
      </c>
      <c r="Q39" s="103">
        <f>[1]Одн.юг!W23</f>
        <v>12.000000000006139</v>
      </c>
      <c r="R39" s="103">
        <f>[1]Одн.юг!W24</f>
        <v>23.999999999995225</v>
      </c>
      <c r="S39" s="103">
        <f>[1]Одн.юг!W25</f>
        <v>23.999999999995225</v>
      </c>
      <c r="T39" s="103">
        <f>[1]Одн.юг!W26</f>
        <v>12.000000000006139</v>
      </c>
      <c r="U39" s="103">
        <f>[1]Одн.юг!W27</f>
        <v>11.999999999989086</v>
      </c>
      <c r="V39" s="104">
        <f>[1]Одн.юг!W28</f>
        <v>12.000000000006139</v>
      </c>
      <c r="W39" s="103">
        <f>[1]Одн.юг!W29</f>
        <v>23.999999999995225</v>
      </c>
      <c r="X39" s="103">
        <f>[1]Одн.юг!W30</f>
        <v>12.000000000006139</v>
      </c>
      <c r="Y39" s="103">
        <f>[1]Одн.юг!W31</f>
        <v>12.000000000006139</v>
      </c>
      <c r="Z39" s="104">
        <f>[1]Одн.юг!W32</f>
        <v>11.999999999989086</v>
      </c>
      <c r="AA39" s="105">
        <f>SUM(C39:Z39)</f>
        <v>372.00000000000273</v>
      </c>
    </row>
    <row r="40" spans="1:39" s="83" customFormat="1" ht="21.95" customHeight="1" x14ac:dyDescent="0.3">
      <c r="A40" s="101" t="s">
        <v>51</v>
      </c>
      <c r="B40" s="106">
        <v>25</v>
      </c>
      <c r="C40" s="102">
        <f>[1]Одн.юг!AP44</f>
        <v>19.200000000000301</v>
      </c>
      <c r="D40" s="103">
        <f>[1]Одн.юг!AP45</f>
        <v>24.800000000000217</v>
      </c>
      <c r="E40" s="103">
        <f>[1]Одн.юг!AP46</f>
        <v>18.79999999999999</v>
      </c>
      <c r="F40" s="103">
        <f>[1]Одн.юг!AP47</f>
        <v>15.799999999999628</v>
      </c>
      <c r="G40" s="103">
        <f>[1]Одн.юг!AP48</f>
        <v>9.8000000000005372</v>
      </c>
      <c r="H40" s="103">
        <f>[1]Одн.юг!AP49</f>
        <v>28.799999999999315</v>
      </c>
      <c r="I40" s="103">
        <f>[1]Одн.юг!AP50</f>
        <v>42.000000000000099</v>
      </c>
      <c r="J40" s="103">
        <f>[1]Одн.юг!AP51</f>
        <v>58.000000000000398</v>
      </c>
      <c r="K40" s="103">
        <f>[1]Одн.юг!AP52</f>
        <v>58.000000000000185</v>
      </c>
      <c r="L40" s="103">
        <f>[1]Одн.юг!AP53</f>
        <v>53.999999999999631</v>
      </c>
      <c r="M40" s="103">
        <f>[1]Одн.юг!AP54</f>
        <v>59.999999999999929</v>
      </c>
      <c r="N40" s="103">
        <f>[1]Одн.юг!AP55</f>
        <v>59.999999999999929</v>
      </c>
      <c r="O40" s="103">
        <f>[1]Одн.юг!AP56</f>
        <v>43.999999999999986</v>
      </c>
      <c r="P40" s="103">
        <f>[1]Одн.юг!AP57</f>
        <v>66.000000000000014</v>
      </c>
      <c r="Q40" s="103">
        <f>[1]Одн.юг!AP58</f>
        <v>50.000000000000071</v>
      </c>
      <c r="R40" s="103">
        <f>[1]Одн.юг!AP59</f>
        <v>56.000000000000156</v>
      </c>
      <c r="S40" s="103">
        <f>[1]Одн.юг!AP60</f>
        <v>47.999999999999758</v>
      </c>
      <c r="T40" s="103">
        <f>[1]Одн.юг!AP61</f>
        <v>41.999999999999886</v>
      </c>
      <c r="U40" s="103">
        <f>[1]Одн.юг!AP62</f>
        <v>32.000000000000455</v>
      </c>
      <c r="V40" s="104">
        <f>[1]Одн.юг!AP63</f>
        <v>35.999999999999588</v>
      </c>
      <c r="W40" s="103">
        <f>[1]Одн.юг!AP64</f>
        <v>32.000000000000455</v>
      </c>
      <c r="X40" s="103">
        <f>[1]Одн.юг!AP65</f>
        <v>31.999999999999815</v>
      </c>
      <c r="Y40" s="103">
        <f>[1]Одн.юг!AP66</f>
        <v>26.19999999999969</v>
      </c>
      <c r="Z40" s="104">
        <f>[1]Одн.юг!AP67</f>
        <v>22.600000000000549</v>
      </c>
      <c r="AA40" s="105">
        <f>SUM(C40:Z40)</f>
        <v>936.00000000000057</v>
      </c>
    </row>
    <row r="41" spans="1:39" s="83" customFormat="1" ht="21.95" customHeight="1" x14ac:dyDescent="0.3">
      <c r="A41" s="101" t="s">
        <v>52</v>
      </c>
      <c r="B41" s="107">
        <v>6</v>
      </c>
      <c r="C41" s="102">
        <f>[1]Одн.юг!$AH44</f>
        <v>3.84</v>
      </c>
      <c r="D41" s="103">
        <f>[1]Одн.юг!$AH45</f>
        <v>3.84</v>
      </c>
      <c r="E41" s="103">
        <f>[1]Одн.юг!$AH46</f>
        <v>3.84</v>
      </c>
      <c r="F41" s="103">
        <f>[1]Одн.юг!$AH47</f>
        <v>3.84</v>
      </c>
      <c r="G41" s="103">
        <f>[1]Одн.юг!$AH48</f>
        <v>3.84</v>
      </c>
      <c r="H41" s="103">
        <f>[1]Одн.юг!$AH49</f>
        <v>3.84</v>
      </c>
      <c r="I41" s="103">
        <f>[1]Одн.юг!$AH50</f>
        <v>3.6</v>
      </c>
      <c r="J41" s="103">
        <f>[1]Одн.юг!$AH51</f>
        <v>3.84</v>
      </c>
      <c r="K41" s="103">
        <f>[1]Одн.юг!$AH52</f>
        <v>3.6</v>
      </c>
      <c r="L41" s="103">
        <f>[1]Одн.юг!$AH53</f>
        <v>3.84</v>
      </c>
      <c r="M41" s="103">
        <f>[1]Одн.юг!$AH54</f>
        <v>5.52</v>
      </c>
      <c r="N41" s="103">
        <f>[1]Одн.юг!$AH55</f>
        <v>5.52</v>
      </c>
      <c r="O41" s="103">
        <f>[1]Одн.юг!$AH56</f>
        <v>5.76</v>
      </c>
      <c r="P41" s="103">
        <f>[1]Одн.юг!$AH57</f>
        <v>5.52</v>
      </c>
      <c r="Q41" s="103">
        <f>[1]Одн.юг!$AH58</f>
        <v>5.52</v>
      </c>
      <c r="R41" s="103">
        <f>[1]Одн.юг!$AH59</f>
        <v>5.28</v>
      </c>
      <c r="S41" s="103">
        <f>[1]Одн.юг!$AH60</f>
        <v>3.6</v>
      </c>
      <c r="T41" s="103">
        <f>[1]Одн.юг!$AH61</f>
        <v>3.6</v>
      </c>
      <c r="U41" s="103">
        <f>[1]Одн.юг!$AH62</f>
        <v>3.6</v>
      </c>
      <c r="V41" s="103">
        <f>[1]Одн.юг!$AH63</f>
        <v>3.6</v>
      </c>
      <c r="W41" s="103">
        <f>[1]Одн.юг!$AH64</f>
        <v>3.84</v>
      </c>
      <c r="X41" s="103">
        <f>[1]Одн.юг!$AH65</f>
        <v>3.6</v>
      </c>
      <c r="Y41" s="103">
        <f>[1]Одн.юг!$AH66</f>
        <v>3.84</v>
      </c>
      <c r="Z41" s="104">
        <f>[1]Одн.юг!$AH67</f>
        <v>3.84</v>
      </c>
      <c r="AA41" s="105">
        <f>SUM(C41:Z41)</f>
        <v>100.55999999999997</v>
      </c>
    </row>
    <row r="42" spans="1:39" s="83" customFormat="1" ht="21.95" customHeight="1" x14ac:dyDescent="0.3">
      <c r="A42" s="101"/>
      <c r="B42" s="68"/>
      <c r="C42" s="102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4"/>
      <c r="W42" s="103"/>
      <c r="X42" s="103"/>
      <c r="Y42" s="103"/>
      <c r="Z42" s="104"/>
      <c r="AA42" s="105"/>
    </row>
    <row r="43" spans="1:39" s="83" customFormat="1" ht="21.95" customHeight="1" x14ac:dyDescent="0.3">
      <c r="A43" s="101" t="s">
        <v>42</v>
      </c>
      <c r="B43" s="108">
        <v>100</v>
      </c>
      <c r="C43" s="109">
        <f>[1]Порт!V7</f>
        <v>262.7</v>
      </c>
      <c r="D43" s="109">
        <f>[1]Порт!V8</f>
        <v>262.60000000000002</v>
      </c>
      <c r="E43" s="109">
        <f>[1]Порт!V9</f>
        <v>258.10000000000002</v>
      </c>
      <c r="F43" s="109">
        <f>[1]Порт!V10</f>
        <v>479</v>
      </c>
      <c r="G43" s="109">
        <f>[1]Порт!V11</f>
        <v>560.29999999999995</v>
      </c>
      <c r="H43" s="109">
        <f>[1]Порт!V12</f>
        <v>563.29999999999995</v>
      </c>
      <c r="I43" s="109">
        <f>[1]Порт!V13</f>
        <v>552.70000000000005</v>
      </c>
      <c r="J43" s="109">
        <f>[1]Порт!V14</f>
        <v>537.20000000000005</v>
      </c>
      <c r="K43" s="109">
        <f>[1]Порт!V15</f>
        <v>311</v>
      </c>
      <c r="L43" s="109">
        <f>[1]Порт!V16</f>
        <v>312.5</v>
      </c>
      <c r="M43" s="109">
        <f>[1]Порт!V17</f>
        <v>324.5</v>
      </c>
      <c r="N43" s="109">
        <f>[1]Порт!V18</f>
        <v>344.9</v>
      </c>
      <c r="O43" s="109">
        <f>[1]Порт!V19</f>
        <v>334.4</v>
      </c>
      <c r="P43" s="109">
        <f>[1]Порт!V20</f>
        <v>342.5</v>
      </c>
      <c r="Q43" s="109">
        <f>[1]Порт!V21</f>
        <v>346.5</v>
      </c>
      <c r="R43" s="109">
        <f>[1]Порт!V22</f>
        <v>327.60000000000002</v>
      </c>
      <c r="S43" s="109">
        <f>[1]Порт!V23</f>
        <v>321.60000000000002</v>
      </c>
      <c r="T43" s="109">
        <f>[1]Порт!V24</f>
        <v>286.89999999999998</v>
      </c>
      <c r="U43" s="109">
        <f>[1]Порт!V25</f>
        <v>272.89999999999998</v>
      </c>
      <c r="V43" s="109">
        <f>[1]Порт!V26</f>
        <v>381.8</v>
      </c>
      <c r="W43" s="109">
        <f>[1]Порт!V27</f>
        <v>571.6</v>
      </c>
      <c r="X43" s="109">
        <f>[1]Порт!V28</f>
        <v>571.20000000000005</v>
      </c>
      <c r="Y43" s="109">
        <f>[1]Порт!V29</f>
        <v>563.79999999999995</v>
      </c>
      <c r="Z43" s="110">
        <f>[1]Порт!V30</f>
        <v>459.6</v>
      </c>
      <c r="AA43" s="105">
        <f t="shared" si="0"/>
        <v>9549.1999999999989</v>
      </c>
    </row>
    <row r="44" spans="1:39" ht="21.95" customHeight="1" x14ac:dyDescent="0.25">
      <c r="A44" s="108"/>
      <c r="B44" s="111"/>
      <c r="C44" s="112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4"/>
      <c r="W44" s="113"/>
      <c r="X44" s="113"/>
      <c r="Y44" s="113"/>
      <c r="Z44" s="114"/>
      <c r="AA44" s="115"/>
    </row>
    <row r="45" spans="1:39" ht="18.75" thickBot="1" x14ac:dyDescent="0.3">
      <c r="A45" s="116"/>
      <c r="B45" s="117"/>
      <c r="C45" s="118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20"/>
      <c r="W45" s="121"/>
      <c r="X45" s="121"/>
      <c r="Y45" s="121"/>
      <c r="Z45" s="122"/>
      <c r="AA45" s="123"/>
    </row>
    <row r="46" spans="1:39" ht="21" thickBot="1" x14ac:dyDescent="0.35">
      <c r="A46" s="124" t="s">
        <v>53</v>
      </c>
      <c r="B46" s="125">
        <f>SUM(B33:B45)</f>
        <v>701</v>
      </c>
      <c r="C46" s="126">
        <f>SUM(C33:C45)</f>
        <v>1531.7400000000086</v>
      </c>
      <c r="D46" s="127">
        <f t="shared" ref="D46:Z46" si="2">SUM(D33:D45)</f>
        <v>1450.2400000000048</v>
      </c>
      <c r="E46" s="127">
        <f t="shared" si="2"/>
        <v>1469.739999999988</v>
      </c>
      <c r="F46" s="127">
        <f t="shared" si="2"/>
        <v>1663.6400000000071</v>
      </c>
      <c r="G46" s="127">
        <f t="shared" si="2"/>
        <v>1738.9400000000057</v>
      </c>
      <c r="H46" s="127">
        <f t="shared" si="2"/>
        <v>1742.9399999999962</v>
      </c>
      <c r="I46" s="127">
        <f t="shared" si="2"/>
        <v>1799.3000000000052</v>
      </c>
      <c r="J46" s="127">
        <f t="shared" si="2"/>
        <v>2500.039999999989</v>
      </c>
      <c r="K46" s="127">
        <f t="shared" si="2"/>
        <v>2590.6000000000136</v>
      </c>
      <c r="L46" s="127">
        <f t="shared" si="2"/>
        <v>2439.3399999999883</v>
      </c>
      <c r="M46" s="127">
        <f t="shared" si="2"/>
        <v>2785.0200000000036</v>
      </c>
      <c r="N46" s="127">
        <f t="shared" si="2"/>
        <v>2818.4199999999914</v>
      </c>
      <c r="O46" s="127">
        <f t="shared" si="2"/>
        <v>2644.1600000000117</v>
      </c>
      <c r="P46" s="127">
        <f t="shared" si="2"/>
        <v>2784.0199999999963</v>
      </c>
      <c r="Q46" s="127">
        <f t="shared" si="2"/>
        <v>2871.0200000000063</v>
      </c>
      <c r="R46" s="127">
        <f t="shared" si="2"/>
        <v>2402.8799999999937</v>
      </c>
      <c r="S46" s="127">
        <f t="shared" si="2"/>
        <v>2327.1999999999957</v>
      </c>
      <c r="T46" s="127">
        <f t="shared" si="2"/>
        <v>2158.500000000005</v>
      </c>
      <c r="U46" s="127">
        <f t="shared" si="2"/>
        <v>1962.4999999999923</v>
      </c>
      <c r="V46" s="127">
        <f t="shared" si="2"/>
        <v>2015.400000000004</v>
      </c>
      <c r="W46" s="128">
        <f t="shared" si="2"/>
        <v>2129.4399999999946</v>
      </c>
      <c r="X46" s="128">
        <f t="shared" si="2"/>
        <v>2050.8000000000084</v>
      </c>
      <c r="Y46" s="128">
        <f t="shared" si="2"/>
        <v>2037.8400000000047</v>
      </c>
      <c r="Z46" s="129">
        <f t="shared" si="2"/>
        <v>1906.0399999999909</v>
      </c>
      <c r="AA46" s="130">
        <f>SUM(C46:Z46)</f>
        <v>51819.760000000009</v>
      </c>
    </row>
    <row r="47" spans="1:39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3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43.5" customHeight="1" x14ac:dyDescent="0.35">
      <c r="A48" s="144" t="s">
        <v>56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18" x14ac:dyDescent="0.25">
      <c r="A49" s="43"/>
      <c r="B49" s="43"/>
      <c r="C49" s="2"/>
      <c r="D49" s="2"/>
      <c r="E49" s="2"/>
      <c r="F49" s="2"/>
      <c r="G49" s="2"/>
      <c r="H49" s="44"/>
      <c r="I49" s="44"/>
      <c r="J49" s="44"/>
      <c r="K49" s="44"/>
      <c r="L49" s="44"/>
      <c r="M49" s="2"/>
      <c r="N49" s="2"/>
      <c r="O49" s="2"/>
      <c r="P49" s="2"/>
      <c r="Q49" s="2"/>
      <c r="R49" s="1"/>
      <c r="S49" s="1"/>
      <c r="T49" s="1"/>
      <c r="U49" s="1"/>
      <c r="V49" s="1"/>
      <c r="W49" s="1"/>
      <c r="X49" s="1"/>
      <c r="Y49" s="1"/>
      <c r="Z49" s="1"/>
      <c r="AA49" s="13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27" x14ac:dyDescent="0.35">
      <c r="A50" s="132"/>
      <c r="B50" s="133" t="s">
        <v>54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49"/>
      <c r="V50" s="49"/>
      <c r="W50" s="49"/>
      <c r="X50" s="49"/>
      <c r="Y50" s="1"/>
      <c r="Z50" s="1"/>
      <c r="AA50" s="13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18" x14ac:dyDescent="0.25">
      <c r="A51" s="43"/>
      <c r="B51" s="4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1"/>
      <c r="S51" s="1"/>
      <c r="T51" s="1"/>
      <c r="U51" s="1"/>
      <c r="V51" s="1"/>
      <c r="W51" s="1"/>
      <c r="X51" s="1"/>
      <c r="Y51" s="1"/>
      <c r="Z51" s="1"/>
      <c r="AA51" s="13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15.75" x14ac:dyDescent="0.25">
      <c r="A52" s="52" t="s">
        <v>18</v>
      </c>
      <c r="B52" s="52"/>
      <c r="C52" s="2"/>
      <c r="D52" s="2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2"/>
      <c r="R52" s="1"/>
      <c r="S52" s="1"/>
      <c r="T52" s="1"/>
      <c r="U52" s="1"/>
      <c r="V52" s="1"/>
      <c r="W52" s="1"/>
      <c r="X52" s="1"/>
      <c r="Y52" s="1"/>
      <c r="Z52" s="1"/>
      <c r="AA52" s="13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15.75" x14ac:dyDescent="0.25">
      <c r="A53" s="52"/>
      <c r="B53" s="5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1"/>
      <c r="S53" s="1"/>
      <c r="T53" s="1"/>
      <c r="U53" s="1"/>
      <c r="V53" s="1"/>
      <c r="W53" s="1"/>
      <c r="X53" s="1"/>
      <c r="Y53" s="1"/>
      <c r="Z53" s="1"/>
      <c r="AA53" s="13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18" x14ac:dyDescent="0.25">
      <c r="A54" s="43"/>
      <c r="B54" s="5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1"/>
      <c r="S54" s="1"/>
      <c r="T54" s="1"/>
      <c r="U54" s="1"/>
      <c r="V54" s="1"/>
      <c r="W54" s="1"/>
      <c r="X54" s="1"/>
      <c r="Y54" s="1"/>
      <c r="Z54" s="1"/>
      <c r="AA54" s="13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3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3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3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3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2:39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2:39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2:39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2:39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2:39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2:39" x14ac:dyDescent="0.25">
      <c r="B70" s="1"/>
      <c r="C70" s="1"/>
      <c r="D70" s="1"/>
      <c r="E70" s="1"/>
      <c r="F70" s="1"/>
      <c r="G70" s="1"/>
      <c r="H70" s="1">
        <v>152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2:39" x14ac:dyDescent="0.25">
      <c r="B71" s="1"/>
      <c r="C71" s="1"/>
      <c r="D71" s="1"/>
      <c r="E71" s="1"/>
      <c r="F71" s="1"/>
      <c r="G71" s="1"/>
      <c r="H71" s="1">
        <v>75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2:39" x14ac:dyDescent="0.25">
      <c r="B72" s="1"/>
      <c r="C72" s="1"/>
      <c r="D72" s="1"/>
      <c r="E72" s="1"/>
      <c r="F72" s="1"/>
      <c r="G72" s="1"/>
      <c r="H72" s="1">
        <v>20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2:39" x14ac:dyDescent="0.25">
      <c r="B73" s="1"/>
      <c r="C73" s="1"/>
      <c r="D73" s="1"/>
      <c r="E73" s="1"/>
      <c r="F73" s="1"/>
      <c r="G73" s="1"/>
      <c r="H73" s="41">
        <v>35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2:39" x14ac:dyDescent="0.25">
      <c r="B74" s="1"/>
      <c r="C74" s="1"/>
      <c r="D74" s="1"/>
      <c r="E74" s="1"/>
      <c r="F74" s="1"/>
      <c r="G74" s="1"/>
      <c r="H74" s="41">
        <v>36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2:39" x14ac:dyDescent="0.25">
      <c r="H75" s="41">
        <v>30</v>
      </c>
    </row>
    <row r="76" spans="2:39" x14ac:dyDescent="0.25">
      <c r="H76" s="41">
        <v>40</v>
      </c>
    </row>
    <row r="77" spans="2:39" x14ac:dyDescent="0.25">
      <c r="H77" s="41">
        <v>20</v>
      </c>
    </row>
    <row r="78" spans="2:39" x14ac:dyDescent="0.25">
      <c r="H78" s="41">
        <v>40</v>
      </c>
    </row>
    <row r="79" spans="2:39" x14ac:dyDescent="0.25">
      <c r="H79" s="41">
        <v>165</v>
      </c>
    </row>
    <row r="80" spans="2:39" x14ac:dyDescent="0.25">
      <c r="H80" s="41">
        <v>115</v>
      </c>
    </row>
    <row r="81" spans="8:8" x14ac:dyDescent="0.25">
      <c r="H81" s="41">
        <v>22</v>
      </c>
    </row>
    <row r="82" spans="8:8" x14ac:dyDescent="0.25">
      <c r="H82" s="41">
        <v>30</v>
      </c>
    </row>
    <row r="83" spans="8:8" x14ac:dyDescent="0.25">
      <c r="H83" s="41">
        <v>60</v>
      </c>
    </row>
    <row r="84" spans="8:8" x14ac:dyDescent="0.25">
      <c r="H84" s="41">
        <v>100</v>
      </c>
    </row>
    <row r="85" spans="8:8" x14ac:dyDescent="0.25">
      <c r="H85" s="41">
        <v>10</v>
      </c>
    </row>
    <row r="86" spans="8:8" x14ac:dyDescent="0.25">
      <c r="H86" s="41">
        <v>140</v>
      </c>
    </row>
    <row r="87" spans="8:8" x14ac:dyDescent="0.25">
      <c r="H87" s="41">
        <v>520</v>
      </c>
    </row>
  </sheetData>
  <mergeCells count="5">
    <mergeCell ref="A1:AA1"/>
    <mergeCell ref="A3:AA3"/>
    <mergeCell ref="A7:AA7"/>
    <mergeCell ref="A31:AA31"/>
    <mergeCell ref="A48:AA48"/>
  </mergeCells>
  <pageMargins left="0.7" right="0.7" top="0.75" bottom="0.75" header="0.3" footer="0.3"/>
  <pageSetup paperSize="9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Св.вед .06.2020</vt:lpstr>
      <vt:lpstr>Факт.нагрузки 06.2020</vt:lpstr>
      <vt:lpstr>Св.вед. 12.2020</vt:lpstr>
      <vt:lpstr>Факт.нагрузки 12.2020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2021-03-29T11:56:45Z</dcterms:modified>
</cp:coreProperties>
</file>