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I21" i="1"/>
  <c r="G21" i="1"/>
  <c r="F21" i="1"/>
  <c r="D21" i="1"/>
  <c r="C21" i="1"/>
  <c r="L21" i="1" s="1"/>
  <c r="B21" i="1"/>
  <c r="M20" i="1"/>
  <c r="N20" i="1" s="1"/>
  <c r="L20" i="1"/>
  <c r="K20" i="1"/>
  <c r="H20" i="1"/>
  <c r="E20" i="1"/>
  <c r="N19" i="1"/>
  <c r="M19" i="1"/>
  <c r="L19" i="1"/>
  <c r="K19" i="1"/>
  <c r="H19" i="1"/>
  <c r="E19" i="1"/>
  <c r="M18" i="1"/>
  <c r="N18" i="1" s="1"/>
  <c r="L18" i="1"/>
  <c r="K18" i="1"/>
  <c r="H18" i="1"/>
  <c r="E18" i="1"/>
  <c r="N17" i="1"/>
  <c r="M17" i="1"/>
  <c r="L17" i="1"/>
  <c r="K17" i="1"/>
  <c r="H17" i="1"/>
  <c r="H21" i="1" s="1"/>
  <c r="E17" i="1"/>
  <c r="M16" i="1"/>
  <c r="M21" i="1" s="1"/>
  <c r="L16" i="1"/>
  <c r="K16" i="1"/>
  <c r="H16" i="1"/>
  <c r="E16" i="1"/>
  <c r="E21" i="1" s="1"/>
  <c r="J10" i="1"/>
  <c r="I10" i="1"/>
  <c r="G10" i="1"/>
  <c r="F10" i="1"/>
  <c r="D10" i="1"/>
  <c r="C10" i="1"/>
  <c r="L10" i="1" s="1"/>
  <c r="B10" i="1"/>
  <c r="M9" i="1"/>
  <c r="N9" i="1" s="1"/>
  <c r="L9" i="1"/>
  <c r="K9" i="1"/>
  <c r="H9" i="1"/>
  <c r="E9" i="1"/>
  <c r="M8" i="1"/>
  <c r="N8" i="1" s="1"/>
  <c r="L8" i="1"/>
  <c r="K8" i="1"/>
  <c r="H8" i="1"/>
  <c r="E8" i="1"/>
  <c r="M7" i="1"/>
  <c r="N7" i="1" s="1"/>
  <c r="L7" i="1"/>
  <c r="K7" i="1"/>
  <c r="H7" i="1"/>
  <c r="E7" i="1"/>
  <c r="M6" i="1"/>
  <c r="N6" i="1" s="1"/>
  <c r="L6" i="1"/>
  <c r="K6" i="1"/>
  <c r="H6" i="1"/>
  <c r="H10" i="1" s="1"/>
  <c r="E6" i="1"/>
  <c r="M5" i="1"/>
  <c r="M10" i="1" s="1"/>
  <c r="L5" i="1"/>
  <c r="K5" i="1"/>
  <c r="K10" i="1" s="1"/>
  <c r="H5" i="1"/>
  <c r="E5" i="1"/>
  <c r="E10" i="1" s="1"/>
  <c r="N16" i="1" l="1"/>
  <c r="N21" i="1" s="1"/>
  <c r="N5" i="1"/>
  <c r="N10" i="1" s="1"/>
</calcChain>
</file>

<file path=xl/sharedStrings.xml><?xml version="1.0" encoding="utf-8"?>
<sst xmlns="http://schemas.openxmlformats.org/spreadsheetml/2006/main" count="68" uniqueCount="25">
  <si>
    <t>Наименование предприятия</t>
  </si>
  <si>
    <t>Разр. 
Мощность</t>
  </si>
  <si>
    <t>2024 год</t>
  </si>
  <si>
    <t>январь</t>
  </si>
  <si>
    <t>февраль</t>
  </si>
  <si>
    <t>март</t>
  </si>
  <si>
    <t>1 квартал</t>
  </si>
  <si>
    <t>Рмакс
кВт</t>
  </si>
  <si>
    <t>W</t>
  </si>
  <si>
    <t xml:space="preserve">Рmax.
Факт кВт
</t>
  </si>
  <si>
    <t>Ррез</t>
  </si>
  <si>
    <t>кВтч</t>
  </si>
  <si>
    <t>кВт</t>
  </si>
  <si>
    <t>ПУ ФСБ</t>
  </si>
  <si>
    <t>Тумарева</t>
  </si>
  <si>
    <t>АББ</t>
  </si>
  <si>
    <t>Капитан Немо</t>
  </si>
  <si>
    <t>Русская треска(яч.6 пу 36647693)</t>
  </si>
  <si>
    <t>Сумма:</t>
  </si>
  <si>
    <t>2024год</t>
  </si>
  <si>
    <t>апрель</t>
  </si>
  <si>
    <t>май</t>
  </si>
  <si>
    <t>июнь</t>
  </si>
  <si>
    <t>2 квартал</t>
  </si>
  <si>
    <t>Русская треска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</si>
</sst>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3" borderId="21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0" fontId="2" fillId="0" borderId="23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1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E28" sqref="E28"/>
    </sheetView>
  </sheetViews>
  <sheetFormatPr defaultRowHeight="15" x14ac:dyDescent="0.25"/>
  <cols>
    <col min="1" max="1" width="33.5703125" bestFit="1" customWidth="1"/>
    <col min="2" max="2" width="11.7109375" customWidth="1"/>
    <col min="257" max="257" width="33.5703125" bestFit="1" customWidth="1"/>
    <col min="258" max="258" width="11.7109375" customWidth="1"/>
    <col min="513" max="513" width="33.5703125" bestFit="1" customWidth="1"/>
    <col min="514" max="514" width="11.7109375" customWidth="1"/>
    <col min="769" max="769" width="33.5703125" bestFit="1" customWidth="1"/>
    <col min="770" max="770" width="11.7109375" customWidth="1"/>
    <col min="1025" max="1025" width="33.5703125" bestFit="1" customWidth="1"/>
    <col min="1026" max="1026" width="11.7109375" customWidth="1"/>
    <col min="1281" max="1281" width="33.5703125" bestFit="1" customWidth="1"/>
    <col min="1282" max="1282" width="11.7109375" customWidth="1"/>
    <col min="1537" max="1537" width="33.5703125" bestFit="1" customWidth="1"/>
    <col min="1538" max="1538" width="11.7109375" customWidth="1"/>
    <col min="1793" max="1793" width="33.5703125" bestFit="1" customWidth="1"/>
    <col min="1794" max="1794" width="11.7109375" customWidth="1"/>
    <col min="2049" max="2049" width="33.5703125" bestFit="1" customWidth="1"/>
    <col min="2050" max="2050" width="11.7109375" customWidth="1"/>
    <col min="2305" max="2305" width="33.5703125" bestFit="1" customWidth="1"/>
    <col min="2306" max="2306" width="11.7109375" customWidth="1"/>
    <col min="2561" max="2561" width="33.5703125" bestFit="1" customWidth="1"/>
    <col min="2562" max="2562" width="11.7109375" customWidth="1"/>
    <col min="2817" max="2817" width="33.5703125" bestFit="1" customWidth="1"/>
    <col min="2818" max="2818" width="11.7109375" customWidth="1"/>
    <col min="3073" max="3073" width="33.5703125" bestFit="1" customWidth="1"/>
    <col min="3074" max="3074" width="11.7109375" customWidth="1"/>
    <col min="3329" max="3329" width="33.5703125" bestFit="1" customWidth="1"/>
    <col min="3330" max="3330" width="11.7109375" customWidth="1"/>
    <col min="3585" max="3585" width="33.5703125" bestFit="1" customWidth="1"/>
    <col min="3586" max="3586" width="11.7109375" customWidth="1"/>
    <col min="3841" max="3841" width="33.5703125" bestFit="1" customWidth="1"/>
    <col min="3842" max="3842" width="11.7109375" customWidth="1"/>
    <col min="4097" max="4097" width="33.5703125" bestFit="1" customWidth="1"/>
    <col min="4098" max="4098" width="11.7109375" customWidth="1"/>
    <col min="4353" max="4353" width="33.5703125" bestFit="1" customWidth="1"/>
    <col min="4354" max="4354" width="11.7109375" customWidth="1"/>
    <col min="4609" max="4609" width="33.5703125" bestFit="1" customWidth="1"/>
    <col min="4610" max="4610" width="11.7109375" customWidth="1"/>
    <col min="4865" max="4865" width="33.5703125" bestFit="1" customWidth="1"/>
    <col min="4866" max="4866" width="11.7109375" customWidth="1"/>
    <col min="5121" max="5121" width="33.5703125" bestFit="1" customWidth="1"/>
    <col min="5122" max="5122" width="11.7109375" customWidth="1"/>
    <col min="5377" max="5377" width="33.5703125" bestFit="1" customWidth="1"/>
    <col min="5378" max="5378" width="11.7109375" customWidth="1"/>
    <col min="5633" max="5633" width="33.5703125" bestFit="1" customWidth="1"/>
    <col min="5634" max="5634" width="11.7109375" customWidth="1"/>
    <col min="5889" max="5889" width="33.5703125" bestFit="1" customWidth="1"/>
    <col min="5890" max="5890" width="11.7109375" customWidth="1"/>
    <col min="6145" max="6145" width="33.5703125" bestFit="1" customWidth="1"/>
    <col min="6146" max="6146" width="11.7109375" customWidth="1"/>
    <col min="6401" max="6401" width="33.5703125" bestFit="1" customWidth="1"/>
    <col min="6402" max="6402" width="11.7109375" customWidth="1"/>
    <col min="6657" max="6657" width="33.5703125" bestFit="1" customWidth="1"/>
    <col min="6658" max="6658" width="11.7109375" customWidth="1"/>
    <col min="6913" max="6913" width="33.5703125" bestFit="1" customWidth="1"/>
    <col min="6914" max="6914" width="11.7109375" customWidth="1"/>
    <col min="7169" max="7169" width="33.5703125" bestFit="1" customWidth="1"/>
    <col min="7170" max="7170" width="11.7109375" customWidth="1"/>
    <col min="7425" max="7425" width="33.5703125" bestFit="1" customWidth="1"/>
    <col min="7426" max="7426" width="11.7109375" customWidth="1"/>
    <col min="7681" max="7681" width="33.5703125" bestFit="1" customWidth="1"/>
    <col min="7682" max="7682" width="11.7109375" customWidth="1"/>
    <col min="7937" max="7937" width="33.5703125" bestFit="1" customWidth="1"/>
    <col min="7938" max="7938" width="11.7109375" customWidth="1"/>
    <col min="8193" max="8193" width="33.5703125" bestFit="1" customWidth="1"/>
    <col min="8194" max="8194" width="11.7109375" customWidth="1"/>
    <col min="8449" max="8449" width="33.5703125" bestFit="1" customWidth="1"/>
    <col min="8450" max="8450" width="11.7109375" customWidth="1"/>
    <col min="8705" max="8705" width="33.5703125" bestFit="1" customWidth="1"/>
    <col min="8706" max="8706" width="11.7109375" customWidth="1"/>
    <col min="8961" max="8961" width="33.5703125" bestFit="1" customWidth="1"/>
    <col min="8962" max="8962" width="11.7109375" customWidth="1"/>
    <col min="9217" max="9217" width="33.5703125" bestFit="1" customWidth="1"/>
    <col min="9218" max="9218" width="11.7109375" customWidth="1"/>
    <col min="9473" max="9473" width="33.5703125" bestFit="1" customWidth="1"/>
    <col min="9474" max="9474" width="11.7109375" customWidth="1"/>
    <col min="9729" max="9729" width="33.5703125" bestFit="1" customWidth="1"/>
    <col min="9730" max="9730" width="11.7109375" customWidth="1"/>
    <col min="9985" max="9985" width="33.5703125" bestFit="1" customWidth="1"/>
    <col min="9986" max="9986" width="11.7109375" customWidth="1"/>
    <col min="10241" max="10241" width="33.5703125" bestFit="1" customWidth="1"/>
    <col min="10242" max="10242" width="11.7109375" customWidth="1"/>
    <col min="10497" max="10497" width="33.5703125" bestFit="1" customWidth="1"/>
    <col min="10498" max="10498" width="11.7109375" customWidth="1"/>
    <col min="10753" max="10753" width="33.5703125" bestFit="1" customWidth="1"/>
    <col min="10754" max="10754" width="11.7109375" customWidth="1"/>
    <col min="11009" max="11009" width="33.5703125" bestFit="1" customWidth="1"/>
    <col min="11010" max="11010" width="11.7109375" customWidth="1"/>
    <col min="11265" max="11265" width="33.5703125" bestFit="1" customWidth="1"/>
    <col min="11266" max="11266" width="11.7109375" customWidth="1"/>
    <col min="11521" max="11521" width="33.5703125" bestFit="1" customWidth="1"/>
    <col min="11522" max="11522" width="11.7109375" customWidth="1"/>
    <col min="11777" max="11777" width="33.5703125" bestFit="1" customWidth="1"/>
    <col min="11778" max="11778" width="11.7109375" customWidth="1"/>
    <col min="12033" max="12033" width="33.5703125" bestFit="1" customWidth="1"/>
    <col min="12034" max="12034" width="11.7109375" customWidth="1"/>
    <col min="12289" max="12289" width="33.5703125" bestFit="1" customWidth="1"/>
    <col min="12290" max="12290" width="11.7109375" customWidth="1"/>
    <col min="12545" max="12545" width="33.5703125" bestFit="1" customWidth="1"/>
    <col min="12546" max="12546" width="11.7109375" customWidth="1"/>
    <col min="12801" max="12801" width="33.5703125" bestFit="1" customWidth="1"/>
    <col min="12802" max="12802" width="11.7109375" customWidth="1"/>
    <col min="13057" max="13057" width="33.5703125" bestFit="1" customWidth="1"/>
    <col min="13058" max="13058" width="11.7109375" customWidth="1"/>
    <col min="13313" max="13313" width="33.5703125" bestFit="1" customWidth="1"/>
    <col min="13314" max="13314" width="11.7109375" customWidth="1"/>
    <col min="13569" max="13569" width="33.5703125" bestFit="1" customWidth="1"/>
    <col min="13570" max="13570" width="11.7109375" customWidth="1"/>
    <col min="13825" max="13825" width="33.5703125" bestFit="1" customWidth="1"/>
    <col min="13826" max="13826" width="11.7109375" customWidth="1"/>
    <col min="14081" max="14081" width="33.5703125" bestFit="1" customWidth="1"/>
    <col min="14082" max="14082" width="11.7109375" customWidth="1"/>
    <col min="14337" max="14337" width="33.5703125" bestFit="1" customWidth="1"/>
    <col min="14338" max="14338" width="11.7109375" customWidth="1"/>
    <col min="14593" max="14593" width="33.5703125" bestFit="1" customWidth="1"/>
    <col min="14594" max="14594" width="11.7109375" customWidth="1"/>
    <col min="14849" max="14849" width="33.5703125" bestFit="1" customWidth="1"/>
    <col min="14850" max="14850" width="11.7109375" customWidth="1"/>
    <col min="15105" max="15105" width="33.5703125" bestFit="1" customWidth="1"/>
    <col min="15106" max="15106" width="11.7109375" customWidth="1"/>
    <col min="15361" max="15361" width="33.5703125" bestFit="1" customWidth="1"/>
    <col min="15362" max="15362" width="11.7109375" customWidth="1"/>
    <col min="15617" max="15617" width="33.5703125" bestFit="1" customWidth="1"/>
    <col min="15618" max="15618" width="11.7109375" customWidth="1"/>
    <col min="15873" max="15873" width="33.5703125" bestFit="1" customWidth="1"/>
    <col min="15874" max="15874" width="11.7109375" customWidth="1"/>
    <col min="16129" max="16129" width="33.5703125" bestFit="1" customWidth="1"/>
    <col min="16130" max="16130" width="11.7109375" customWidth="1"/>
  </cols>
  <sheetData>
    <row r="1" spans="1:14" ht="16.5" thickBot="1" x14ac:dyDescent="0.3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15.75" x14ac:dyDescent="0.25">
      <c r="A2" s="6"/>
      <c r="B2" s="7"/>
      <c r="C2" s="8" t="s">
        <v>3</v>
      </c>
      <c r="D2" s="9"/>
      <c r="E2" s="10"/>
      <c r="F2" s="8" t="s">
        <v>4</v>
      </c>
      <c r="G2" s="9"/>
      <c r="H2" s="10"/>
      <c r="I2" s="8" t="s">
        <v>5</v>
      </c>
      <c r="J2" s="9"/>
      <c r="K2" s="10"/>
      <c r="L2" s="9" t="s">
        <v>6</v>
      </c>
      <c r="M2" s="9"/>
      <c r="N2" s="10"/>
    </row>
    <row r="3" spans="1:14" ht="15.75" x14ac:dyDescent="0.25">
      <c r="A3" s="6"/>
      <c r="B3" s="11" t="s">
        <v>7</v>
      </c>
      <c r="C3" s="12" t="s">
        <v>8</v>
      </c>
      <c r="D3" s="13" t="s">
        <v>9</v>
      </c>
      <c r="E3" s="14" t="s">
        <v>10</v>
      </c>
      <c r="F3" s="12" t="s">
        <v>8</v>
      </c>
      <c r="G3" s="13" t="s">
        <v>9</v>
      </c>
      <c r="H3" s="14" t="s">
        <v>10</v>
      </c>
      <c r="I3" s="12" t="s">
        <v>8</v>
      </c>
      <c r="J3" s="13" t="s">
        <v>9</v>
      </c>
      <c r="K3" s="14" t="s">
        <v>10</v>
      </c>
      <c r="L3" s="15" t="s">
        <v>8</v>
      </c>
      <c r="M3" s="13" t="s">
        <v>9</v>
      </c>
      <c r="N3" s="14" t="s">
        <v>10</v>
      </c>
    </row>
    <row r="4" spans="1:14" ht="15.75" x14ac:dyDescent="0.25">
      <c r="A4" s="6"/>
      <c r="B4" s="16"/>
      <c r="C4" s="12" t="s">
        <v>11</v>
      </c>
      <c r="D4" s="13"/>
      <c r="E4" s="14" t="s">
        <v>12</v>
      </c>
      <c r="F4" s="12" t="s">
        <v>11</v>
      </c>
      <c r="G4" s="13"/>
      <c r="H4" s="14" t="s">
        <v>12</v>
      </c>
      <c r="I4" s="12" t="s">
        <v>11</v>
      </c>
      <c r="J4" s="13"/>
      <c r="K4" s="14" t="s">
        <v>12</v>
      </c>
      <c r="L4" s="15" t="s">
        <v>11</v>
      </c>
      <c r="M4" s="13"/>
      <c r="N4" s="14" t="s">
        <v>12</v>
      </c>
    </row>
    <row r="5" spans="1:14" ht="15.75" x14ac:dyDescent="0.25">
      <c r="A5" s="17" t="s">
        <v>13</v>
      </c>
      <c r="B5" s="18">
        <v>1326.28</v>
      </c>
      <c r="C5" s="19">
        <v>397008</v>
      </c>
      <c r="D5" s="20">
        <v>410</v>
      </c>
      <c r="E5" s="21">
        <f>B5-D5</f>
        <v>916.28</v>
      </c>
      <c r="F5" s="19">
        <v>278040</v>
      </c>
      <c r="G5" s="20">
        <v>342</v>
      </c>
      <c r="H5" s="21">
        <f>B5-G5</f>
        <v>984.28</v>
      </c>
      <c r="I5" s="19">
        <v>341160</v>
      </c>
      <c r="J5" s="20">
        <v>386</v>
      </c>
      <c r="K5" s="21">
        <f>B5-J5</f>
        <v>940.28</v>
      </c>
      <c r="L5" s="22">
        <f t="shared" ref="L5:L10" si="0">C5+F5+I5</f>
        <v>1016208</v>
      </c>
      <c r="M5" s="20">
        <f>(D5+G5+J5)/3</f>
        <v>379.33333333333331</v>
      </c>
      <c r="N5" s="21">
        <f>B5-M5</f>
        <v>946.94666666666672</v>
      </c>
    </row>
    <row r="6" spans="1:14" ht="15.75" x14ac:dyDescent="0.25">
      <c r="A6" s="17" t="s">
        <v>14</v>
      </c>
      <c r="B6" s="18">
        <v>2000</v>
      </c>
      <c r="C6" s="19">
        <v>461875</v>
      </c>
      <c r="D6" s="20">
        <v>457.23</v>
      </c>
      <c r="E6" s="21">
        <f>B6-D6</f>
        <v>1542.77</v>
      </c>
      <c r="F6" s="19">
        <v>389472</v>
      </c>
      <c r="G6" s="20">
        <v>491.5</v>
      </c>
      <c r="H6" s="21">
        <f>B6-G6</f>
        <v>1508.5</v>
      </c>
      <c r="I6" s="19">
        <v>356521</v>
      </c>
      <c r="J6" s="20">
        <v>416</v>
      </c>
      <c r="K6" s="21">
        <f>B6-J6</f>
        <v>1584</v>
      </c>
      <c r="L6" s="22">
        <f t="shared" si="0"/>
        <v>1207868</v>
      </c>
      <c r="M6" s="20">
        <f>(D6+G6+J6)/3</f>
        <v>454.91</v>
      </c>
      <c r="N6" s="21">
        <f>B6-M6</f>
        <v>1545.09</v>
      </c>
    </row>
    <row r="7" spans="1:14" ht="15.75" x14ac:dyDescent="0.25">
      <c r="A7" s="17" t="s">
        <v>15</v>
      </c>
      <c r="B7" s="18">
        <v>1200</v>
      </c>
      <c r="C7" s="19">
        <v>78516</v>
      </c>
      <c r="D7" s="20">
        <v>71</v>
      </c>
      <c r="E7" s="21">
        <f>B7-D7</f>
        <v>1129</v>
      </c>
      <c r="F7" s="19">
        <v>69288</v>
      </c>
      <c r="G7" s="20">
        <v>91</v>
      </c>
      <c r="H7" s="21">
        <f>B7-G7</f>
        <v>1109</v>
      </c>
      <c r="I7" s="19">
        <v>58800</v>
      </c>
      <c r="J7" s="20">
        <v>65</v>
      </c>
      <c r="K7" s="21">
        <f>B7-J7</f>
        <v>1135</v>
      </c>
      <c r="L7" s="22">
        <f t="shared" si="0"/>
        <v>206604</v>
      </c>
      <c r="M7" s="20">
        <f>(D7+G7+J7)/3</f>
        <v>75.666666666666671</v>
      </c>
      <c r="N7" s="21">
        <f>B7-M7</f>
        <v>1124.3333333333333</v>
      </c>
    </row>
    <row r="8" spans="1:14" ht="15.75" x14ac:dyDescent="0.25">
      <c r="A8" s="17" t="s">
        <v>16</v>
      </c>
      <c r="B8" s="18">
        <v>900</v>
      </c>
      <c r="C8" s="19">
        <v>375936</v>
      </c>
      <c r="D8" s="20">
        <v>496.16</v>
      </c>
      <c r="E8" s="21">
        <f>B8-D8</f>
        <v>403.84</v>
      </c>
      <c r="F8" s="19">
        <v>363779</v>
      </c>
      <c r="G8" s="20">
        <v>552.9</v>
      </c>
      <c r="H8" s="21">
        <f>B8-G8</f>
        <v>347.1</v>
      </c>
      <c r="I8" s="19">
        <v>363396</v>
      </c>
      <c r="J8" s="20">
        <v>513</v>
      </c>
      <c r="K8" s="21">
        <f>B8-J8</f>
        <v>387</v>
      </c>
      <c r="L8" s="22">
        <f t="shared" si="0"/>
        <v>1103111</v>
      </c>
      <c r="M8" s="20">
        <f>(D8+G8+J8)/2</f>
        <v>781.03</v>
      </c>
      <c r="N8" s="21">
        <f>B8-M8</f>
        <v>118.97000000000003</v>
      </c>
    </row>
    <row r="9" spans="1:14" ht="16.5" thickBot="1" x14ac:dyDescent="0.3">
      <c r="A9" s="17" t="s">
        <v>17</v>
      </c>
      <c r="B9" s="18">
        <v>1400</v>
      </c>
      <c r="C9" s="23">
        <v>123768</v>
      </c>
      <c r="D9" s="24">
        <v>208.36</v>
      </c>
      <c r="E9" s="25">
        <f>B9-D9</f>
        <v>1191.6399999999999</v>
      </c>
      <c r="F9" s="23">
        <v>142452</v>
      </c>
      <c r="G9" s="24">
        <v>206.5</v>
      </c>
      <c r="H9" s="25">
        <f>B9-G9</f>
        <v>1193.5</v>
      </c>
      <c r="I9" s="23">
        <v>360252</v>
      </c>
      <c r="J9" s="24">
        <v>185</v>
      </c>
      <c r="K9" s="25">
        <f>B9-J9</f>
        <v>1215</v>
      </c>
      <c r="L9" s="19">
        <f t="shared" si="0"/>
        <v>626472</v>
      </c>
      <c r="M9" s="24">
        <f>(D9+G9+J9)/3</f>
        <v>199.95333333333335</v>
      </c>
      <c r="N9" s="25">
        <f>B9-M9</f>
        <v>1200.0466666666666</v>
      </c>
    </row>
    <row r="10" spans="1:14" ht="16.5" thickBot="1" x14ac:dyDescent="0.3">
      <c r="A10" s="26" t="s">
        <v>18</v>
      </c>
      <c r="B10" s="27">
        <f t="shared" ref="B10:K10" si="1">SUM(B5:B9)</f>
        <v>6826.28</v>
      </c>
      <c r="C10" s="28">
        <f t="shared" si="1"/>
        <v>1437103</v>
      </c>
      <c r="D10" s="29">
        <f t="shared" si="1"/>
        <v>1642.75</v>
      </c>
      <c r="E10" s="30">
        <f t="shared" si="1"/>
        <v>5183.5300000000007</v>
      </c>
      <c r="F10" s="28">
        <f t="shared" si="1"/>
        <v>1243031</v>
      </c>
      <c r="G10" s="29">
        <f t="shared" si="1"/>
        <v>1683.9</v>
      </c>
      <c r="H10" s="30">
        <f t="shared" si="1"/>
        <v>5142.3799999999992</v>
      </c>
      <c r="I10" s="31">
        <f t="shared" si="1"/>
        <v>1480129</v>
      </c>
      <c r="J10" s="29">
        <f t="shared" si="1"/>
        <v>1565</v>
      </c>
      <c r="K10" s="30">
        <f t="shared" si="1"/>
        <v>5261.28</v>
      </c>
      <c r="L10" s="32">
        <f t="shared" si="0"/>
        <v>4160263</v>
      </c>
      <c r="M10" s="29">
        <f>SUM(M5:M9)</f>
        <v>1890.8933333333334</v>
      </c>
      <c r="N10" s="33">
        <f>SUM(N5:N9)</f>
        <v>4935.3866666666672</v>
      </c>
    </row>
    <row r="11" spans="1:14" ht="16.5" thickBo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</row>
    <row r="12" spans="1:14" ht="16.5" thickBot="1" x14ac:dyDescent="0.3">
      <c r="A12" s="1" t="s">
        <v>0</v>
      </c>
      <c r="B12" s="2" t="s">
        <v>1</v>
      </c>
      <c r="C12" s="3" t="s">
        <v>19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 ht="15.75" x14ac:dyDescent="0.25">
      <c r="A13" s="6"/>
      <c r="B13" s="7"/>
      <c r="C13" s="8" t="s">
        <v>20</v>
      </c>
      <c r="D13" s="9"/>
      <c r="E13" s="10"/>
      <c r="F13" s="8" t="s">
        <v>21</v>
      </c>
      <c r="G13" s="9"/>
      <c r="H13" s="10"/>
      <c r="I13" s="8" t="s">
        <v>22</v>
      </c>
      <c r="J13" s="9"/>
      <c r="K13" s="10"/>
      <c r="L13" s="8" t="s">
        <v>23</v>
      </c>
      <c r="M13" s="9"/>
      <c r="N13" s="10"/>
    </row>
    <row r="14" spans="1:14" ht="15.75" x14ac:dyDescent="0.25">
      <c r="A14" s="6"/>
      <c r="B14" s="11" t="s">
        <v>7</v>
      </c>
      <c r="C14" s="12" t="s">
        <v>8</v>
      </c>
      <c r="D14" s="13" t="s">
        <v>9</v>
      </c>
      <c r="E14" s="14" t="s">
        <v>10</v>
      </c>
      <c r="F14" s="12" t="s">
        <v>8</v>
      </c>
      <c r="G14" s="13" t="s">
        <v>9</v>
      </c>
      <c r="H14" s="14" t="s">
        <v>10</v>
      </c>
      <c r="I14" s="12" t="s">
        <v>8</v>
      </c>
      <c r="J14" s="13" t="s">
        <v>9</v>
      </c>
      <c r="K14" s="14" t="s">
        <v>10</v>
      </c>
      <c r="L14" s="12" t="s">
        <v>8</v>
      </c>
      <c r="M14" s="13" t="s">
        <v>9</v>
      </c>
      <c r="N14" s="14" t="s">
        <v>10</v>
      </c>
    </row>
    <row r="15" spans="1:14" ht="15.75" x14ac:dyDescent="0.25">
      <c r="A15" s="6"/>
      <c r="B15" s="16"/>
      <c r="C15" s="12" t="s">
        <v>11</v>
      </c>
      <c r="D15" s="13"/>
      <c r="E15" s="14" t="s">
        <v>12</v>
      </c>
      <c r="F15" s="12" t="s">
        <v>11</v>
      </c>
      <c r="G15" s="13"/>
      <c r="H15" s="14" t="s">
        <v>12</v>
      </c>
      <c r="I15" s="12" t="s">
        <v>11</v>
      </c>
      <c r="J15" s="13"/>
      <c r="K15" s="14" t="s">
        <v>12</v>
      </c>
      <c r="L15" s="12" t="s">
        <v>11</v>
      </c>
      <c r="M15" s="13"/>
      <c r="N15" s="14" t="s">
        <v>12</v>
      </c>
    </row>
    <row r="16" spans="1:14" ht="15.75" x14ac:dyDescent="0.25">
      <c r="A16" s="17" t="s">
        <v>13</v>
      </c>
      <c r="B16" s="18">
        <v>1326.28</v>
      </c>
      <c r="C16" s="19">
        <v>382920</v>
      </c>
      <c r="D16" s="20">
        <v>457</v>
      </c>
      <c r="E16" s="21">
        <f>B16-D16</f>
        <v>869.28</v>
      </c>
      <c r="F16" s="19">
        <v>257136</v>
      </c>
      <c r="G16" s="20">
        <v>279</v>
      </c>
      <c r="H16" s="21">
        <f>B16-G16</f>
        <v>1047.28</v>
      </c>
      <c r="I16" s="19">
        <v>187896</v>
      </c>
      <c r="J16" s="20">
        <v>247.52</v>
      </c>
      <c r="K16" s="21">
        <f>B16-J16</f>
        <v>1078.76</v>
      </c>
      <c r="L16" s="19">
        <f t="shared" ref="L16:L21" si="2">C16+F16+I16</f>
        <v>827952</v>
      </c>
      <c r="M16" s="20">
        <f>(D16+G16+J16)/3</f>
        <v>327.84</v>
      </c>
      <c r="N16" s="21">
        <f>B16-M16</f>
        <v>998.44</v>
      </c>
    </row>
    <row r="17" spans="1:14" ht="15.75" x14ac:dyDescent="0.25">
      <c r="A17" s="17" t="s">
        <v>14</v>
      </c>
      <c r="B17" s="18">
        <v>2000</v>
      </c>
      <c r="C17" s="19">
        <v>354806</v>
      </c>
      <c r="D17" s="20">
        <v>443</v>
      </c>
      <c r="E17" s="21">
        <f>B17-D17</f>
        <v>1557</v>
      </c>
      <c r="F17" s="19">
        <v>290548</v>
      </c>
      <c r="G17" s="20">
        <v>369</v>
      </c>
      <c r="H17" s="21">
        <f>B17-G17</f>
        <v>1631</v>
      </c>
      <c r="I17" s="19">
        <v>234806</v>
      </c>
      <c r="J17" s="20">
        <v>382.07</v>
      </c>
      <c r="K17" s="21">
        <f>B17-J17</f>
        <v>1617.93</v>
      </c>
      <c r="L17" s="19">
        <f t="shared" si="2"/>
        <v>880160</v>
      </c>
      <c r="M17" s="20">
        <f>(D17+G17+J17)/3</f>
        <v>398.02333333333331</v>
      </c>
      <c r="N17" s="21">
        <f>B17-M17</f>
        <v>1601.9766666666667</v>
      </c>
    </row>
    <row r="18" spans="1:14" ht="15.75" x14ac:dyDescent="0.25">
      <c r="A18" s="17" t="s">
        <v>15</v>
      </c>
      <c r="B18" s="18">
        <v>1200</v>
      </c>
      <c r="C18" s="19">
        <v>52968</v>
      </c>
      <c r="D18" s="20">
        <v>64</v>
      </c>
      <c r="E18" s="21">
        <f>B18-D18</f>
        <v>1136</v>
      </c>
      <c r="F18" s="19">
        <v>39048</v>
      </c>
      <c r="G18" s="20">
        <v>41</v>
      </c>
      <c r="H18" s="21">
        <f>B18-G18</f>
        <v>1159</v>
      </c>
      <c r="I18" s="19">
        <v>20172</v>
      </c>
      <c r="J18" s="20">
        <v>23.61</v>
      </c>
      <c r="K18" s="21">
        <f>B18-J18</f>
        <v>1176.3900000000001</v>
      </c>
      <c r="L18" s="19">
        <f t="shared" si="2"/>
        <v>112188</v>
      </c>
      <c r="M18" s="20">
        <f>(D18+G18+J18)/3</f>
        <v>42.870000000000005</v>
      </c>
      <c r="N18" s="21">
        <f>B18-M18</f>
        <v>1157.1300000000001</v>
      </c>
    </row>
    <row r="19" spans="1:14" ht="15.75" x14ac:dyDescent="0.25">
      <c r="A19" s="17" t="s">
        <v>16</v>
      </c>
      <c r="B19" s="18">
        <v>900</v>
      </c>
      <c r="C19" s="19">
        <v>371198</v>
      </c>
      <c r="D19" s="20">
        <v>548</v>
      </c>
      <c r="E19" s="21">
        <f>B19-D19</f>
        <v>352</v>
      </c>
      <c r="F19" s="19">
        <v>320795</v>
      </c>
      <c r="G19" s="20">
        <v>441</v>
      </c>
      <c r="H19" s="21">
        <f>B19-G19</f>
        <v>459</v>
      </c>
      <c r="I19" s="19">
        <v>309188</v>
      </c>
      <c r="J19" s="20">
        <v>532.404</v>
      </c>
      <c r="K19" s="21">
        <f>B19-J19</f>
        <v>367.596</v>
      </c>
      <c r="L19" s="19">
        <f t="shared" si="2"/>
        <v>1001181</v>
      </c>
      <c r="M19" s="20">
        <f>(D19+G19+J19)/2</f>
        <v>760.702</v>
      </c>
      <c r="N19" s="21">
        <f>B19-M19</f>
        <v>139.298</v>
      </c>
    </row>
    <row r="20" spans="1:14" ht="16.5" thickBot="1" x14ac:dyDescent="0.3">
      <c r="A20" s="17" t="s">
        <v>24</v>
      </c>
      <c r="B20" s="18">
        <v>1400</v>
      </c>
      <c r="C20" s="23">
        <v>286344</v>
      </c>
      <c r="D20" s="24">
        <v>136</v>
      </c>
      <c r="E20" s="25">
        <f>B20-D20</f>
        <v>1264</v>
      </c>
      <c r="F20" s="23">
        <v>205488</v>
      </c>
      <c r="G20" s="24">
        <v>134</v>
      </c>
      <c r="H20" s="25">
        <f>B20-G20</f>
        <v>1266</v>
      </c>
      <c r="I20" s="23">
        <v>120636</v>
      </c>
      <c r="J20" s="24">
        <v>83.72</v>
      </c>
      <c r="K20" s="25">
        <f>B20-J20</f>
        <v>1316.28</v>
      </c>
      <c r="L20" s="19">
        <f t="shared" si="2"/>
        <v>612468</v>
      </c>
      <c r="M20" s="24">
        <f>(D20+G20+J20)/3</f>
        <v>117.90666666666668</v>
      </c>
      <c r="N20" s="25">
        <f>B20-M20</f>
        <v>1282.0933333333332</v>
      </c>
    </row>
    <row r="21" spans="1:14" ht="16.5" thickBot="1" x14ac:dyDescent="0.3">
      <c r="A21" s="26" t="s">
        <v>18</v>
      </c>
      <c r="B21" s="27">
        <f>SUM(B16:B20)</f>
        <v>6826.28</v>
      </c>
      <c r="C21" s="28">
        <f>SUM(C16:C20)</f>
        <v>1448236</v>
      </c>
      <c r="D21" s="29">
        <f>SUM(D16:D20)</f>
        <v>1648</v>
      </c>
      <c r="E21" s="30">
        <f>SUM(E16:E20)</f>
        <v>5178.28</v>
      </c>
      <c r="F21" s="28">
        <f>SUM(F16:F18)</f>
        <v>586732</v>
      </c>
      <c r="G21" s="29">
        <f>SUM(G16:G20)</f>
        <v>1264</v>
      </c>
      <c r="H21" s="30">
        <f>SUM(H16:H20)</f>
        <v>5562.28</v>
      </c>
      <c r="I21" s="31">
        <f>SUM(I16:I20)</f>
        <v>872698</v>
      </c>
      <c r="J21" s="29">
        <f>SUM(J16:J20)</f>
        <v>1269.3240000000001</v>
      </c>
      <c r="K21" s="30">
        <f>SUM(K16:K20)</f>
        <v>5556.9559999999992</v>
      </c>
      <c r="L21" s="28">
        <f t="shared" si="2"/>
        <v>2907666</v>
      </c>
      <c r="M21" s="29">
        <f>SUM(M16:M20)</f>
        <v>1647.3420000000001</v>
      </c>
      <c r="N21" s="30">
        <f>SUM(N16:N20)</f>
        <v>5178.9380000000001</v>
      </c>
    </row>
    <row r="22" spans="1:14" ht="15.75" x14ac:dyDescent="0.25">
      <c r="A22" s="34"/>
      <c r="B22" s="35"/>
      <c r="C22" s="35"/>
      <c r="D22" s="37"/>
      <c r="E22" s="37"/>
      <c r="F22" s="35"/>
      <c r="G22" s="37"/>
      <c r="H22" s="37"/>
      <c r="I22" s="35"/>
      <c r="J22" s="37"/>
      <c r="K22" s="37"/>
      <c r="L22" s="38"/>
      <c r="M22" s="37"/>
      <c r="N22" s="39"/>
    </row>
  </sheetData>
  <mergeCells count="24">
    <mergeCell ref="D14:D15"/>
    <mergeCell ref="G14:G15"/>
    <mergeCell ref="J14:J15"/>
    <mergeCell ref="M14:M15"/>
    <mergeCell ref="J3:J4"/>
    <mergeCell ref="M3:M4"/>
    <mergeCell ref="A12:A15"/>
    <mergeCell ref="B12:B13"/>
    <mergeCell ref="C12:N12"/>
    <mergeCell ref="C13:E13"/>
    <mergeCell ref="F13:H13"/>
    <mergeCell ref="I13:K13"/>
    <mergeCell ref="L13:N13"/>
    <mergeCell ref="B14:B15"/>
    <mergeCell ref="A1:A4"/>
    <mergeCell ref="B1:B2"/>
    <mergeCell ref="C1:N1"/>
    <mergeCell ref="C2:E2"/>
    <mergeCell ref="F2:H2"/>
    <mergeCell ref="I2:K2"/>
    <mergeCell ref="L2:N2"/>
    <mergeCell ref="B3:B4"/>
    <mergeCell ref="D3:D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2024-09-16T07:50:41Z</dcterms:modified>
</cp:coreProperties>
</file>