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6260" windowWidth="9420" windowHeight="1170" tabRatio="908" activeTab="19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19" sheetId="18" r:id="rId18"/>
    <sheet name="табл.21" sheetId="19" r:id="rId19"/>
    <sheet name="табл.26" sheetId="20" r:id="rId20"/>
    <sheet name="табл.29" sheetId="21" r:id="rId21"/>
  </sheets>
  <definedNames/>
  <calcPr fullCalcOnLoad="1"/>
</workbook>
</file>

<file path=xl/sharedStrings.xml><?xml version="1.0" encoding="utf-8"?>
<sst xmlns="http://schemas.openxmlformats.org/spreadsheetml/2006/main" count="1397" uniqueCount="864">
  <si>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</si>
  <si>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</si>
  <si>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</si>
  <si>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</si>
  <si>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</si>
  <si>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</si>
  <si>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</si>
  <si>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</si>
  <si>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</si>
  <si>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</si>
  <si>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</si>
  <si>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</si>
  <si>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</si>
  <si>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</si>
  <si>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</si>
  <si>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-</t>
  </si>
  <si>
    <t xml:space="preserve"> страница</t>
  </si>
  <si>
    <t>Таблица 26</t>
  </si>
  <si>
    <t>Тротуароуборочная машина</t>
  </si>
  <si>
    <t>Примечание к таблице 1 а:</t>
  </si>
  <si>
    <t>свидетельство</t>
  </si>
  <si>
    <t>Наименование работ и услуг</t>
  </si>
  <si>
    <t>"Тельферист"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</si>
  <si>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</si>
  <si>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</si>
  <si>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</si>
  <si>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</si>
  <si>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 xml:space="preserve">Таблица 1б 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</si>
  <si>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</si>
  <si>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</si>
  <si>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</si>
  <si>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</si>
  <si>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</si>
  <si>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</si>
  <si>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</si>
  <si>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</si>
  <si>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другие работы и услуги, выполняемые участками и хозяйствами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</si>
  <si>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</si>
  <si>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</si>
  <si>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</si>
  <si>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погрузочно-разгрузочные работы (экспортно-импортные грузы)</t>
  </si>
  <si>
    <t>Тарифы на работы и услуги электротехнической лаборатории для сторонних</t>
  </si>
  <si>
    <t>организаций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</si>
  <si>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</si>
  <si>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</si>
  <si>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</si>
  <si>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</si>
  <si>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</si>
  <si>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</si>
  <si>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</si>
  <si>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</si>
  <si>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>50.</t>
  </si>
  <si>
    <t>51.</t>
  </si>
  <si>
    <t>52.</t>
  </si>
  <si>
    <t>53.</t>
  </si>
  <si>
    <t>курс обучения 1 человека</t>
  </si>
  <si>
    <t>54.</t>
  </si>
  <si>
    <t>55.</t>
  </si>
  <si>
    <t xml:space="preserve">                  Предрейсовый медосмотр</t>
  </si>
  <si>
    <t>Текущий ремонт счетчика 1-фазного индукционного</t>
  </si>
  <si>
    <t>Средний ремонт счетчика 1-фазного индукционного</t>
  </si>
  <si>
    <t>38.</t>
  </si>
  <si>
    <t>39.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</si>
  <si>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</si>
  <si>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</si>
  <si>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</si>
  <si>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</si>
  <si>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</si>
  <si>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</si>
  <si>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1 студентом</t>
  </si>
  <si>
    <t>"Допуск к швартовым операциям"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</si>
  <si>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</si>
  <si>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</si>
  <si>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</si>
  <si>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</si>
  <si>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</si>
  <si>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</si>
  <si>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</si>
  <si>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</si>
  <si>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</si>
  <si>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</si>
  <si>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</si>
  <si>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</si>
  <si>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</si>
  <si>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(теория)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</si>
  <si>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</si>
  <si>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</si>
  <si>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</si>
  <si>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</si>
  <si>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</si>
  <si>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</si>
  <si>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</si>
  <si>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</si>
  <si>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</si>
  <si>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</si>
  <si>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</si>
  <si>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Тариф в руб.(без НДС)</t>
  </si>
  <si>
    <t>Портальный кран Ганс, Форель</t>
  </si>
  <si>
    <t>Таблица 19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</si>
  <si>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</si>
  <si>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</si>
  <si>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</si>
  <si>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</si>
  <si>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</si>
  <si>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</si>
  <si>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</si>
  <si>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</si>
  <si>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</si>
  <si>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Наименование услуг</t>
  </si>
  <si>
    <t>Таблица 12</t>
  </si>
  <si>
    <t>22.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</si>
  <si>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</si>
  <si>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</si>
  <si>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</si>
  <si>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</si>
  <si>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</si>
  <si>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Машина УАЗ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</si>
  <si>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</si>
  <si>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</si>
  <si>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</si>
  <si>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</si>
  <si>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</si>
  <si>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</si>
  <si>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</si>
  <si>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</si>
  <si>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</si>
  <si>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</si>
  <si>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</si>
  <si>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</si>
  <si>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</si>
  <si>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</si>
  <si>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</si>
  <si>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</si>
  <si>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</si>
  <si>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36.</t>
  </si>
  <si>
    <t>37.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</si>
  <si>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</si>
  <si>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</si>
  <si>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</si>
  <si>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</si>
  <si>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</si>
  <si>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(теория</t>
  </si>
  <si>
    <t>и практика)</t>
  </si>
  <si>
    <t>часа практики</t>
  </si>
  <si>
    <t>прохождения 1</t>
  </si>
  <si>
    <t>нормо-</t>
  </si>
  <si>
    <t>шт.</t>
  </si>
  <si>
    <t xml:space="preserve">Наименование работ и услуг          </t>
  </si>
  <si>
    <t>34.</t>
  </si>
  <si>
    <t>35.</t>
  </si>
  <si>
    <t xml:space="preserve">1.2. Бочкотара                      </t>
  </si>
  <si>
    <t xml:space="preserve">1.3. Банкотара                                 </t>
  </si>
  <si>
    <t>6,3-10,0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</si>
  <si>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</si>
  <si>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</si>
  <si>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</si>
  <si>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</si>
  <si>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</si>
  <si>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 xml:space="preserve">Стоимость </t>
  </si>
  <si>
    <t>автомашина</t>
  </si>
  <si>
    <t>Стоимость</t>
  </si>
  <si>
    <t>обучения</t>
  </si>
  <si>
    <t>чел.-час</t>
  </si>
  <si>
    <t>нормо-час</t>
  </si>
  <si>
    <t xml:space="preserve"> услуга</t>
  </si>
  <si>
    <t>(теор.и практ.)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</si>
  <si>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</si>
  <si>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</si>
  <si>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</si>
  <si>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</si>
  <si>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</si>
  <si>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</si>
  <si>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</si>
  <si>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</si>
  <si>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</si>
  <si>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</si>
  <si>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</si>
  <si>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</si>
  <si>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</si>
  <si>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Поливомоечная машина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</si>
  <si>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</si>
  <si>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</si>
  <si>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</si>
  <si>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</si>
  <si>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</si>
  <si>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</si>
  <si>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</si>
  <si>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</si>
  <si>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</si>
  <si>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Снегопогрузчик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</si>
  <si>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</si>
  <si>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</si>
  <si>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</si>
  <si>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</si>
  <si>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</si>
  <si>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коробка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</si>
  <si>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</si>
  <si>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</si>
  <si>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</si>
  <si>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</si>
  <si>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</si>
  <si>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</si>
  <si>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</si>
  <si>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</si>
  <si>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повар</t>
  </si>
  <si>
    <t>пекарь</t>
  </si>
  <si>
    <t>в картонной таре № 4</t>
  </si>
  <si>
    <t>в картонной таре № 9</t>
  </si>
  <si>
    <t>14.</t>
  </si>
  <si>
    <t>тн. в сутки</t>
  </si>
  <si>
    <t>6.</t>
  </si>
  <si>
    <t>Примечание к таблице 12:</t>
  </si>
  <si>
    <t>за час</t>
  </si>
  <si>
    <t xml:space="preserve">за час </t>
  </si>
  <si>
    <t>эксплуатации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</si>
  <si>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</si>
  <si>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</si>
  <si>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</si>
  <si>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</si>
  <si>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</si>
  <si>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</si>
  <si>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</si>
  <si>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</si>
  <si>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</si>
  <si>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15.</t>
  </si>
  <si>
    <t>16.</t>
  </si>
  <si>
    <t>17.</t>
  </si>
  <si>
    <t>ТАРИФЫ УЧЕБНОГО ЦЕНТРА "КУРС-НОРД"</t>
  </si>
  <si>
    <t>18.</t>
  </si>
  <si>
    <t>19.</t>
  </si>
  <si>
    <t>20.</t>
  </si>
  <si>
    <t>21.</t>
  </si>
  <si>
    <t xml:space="preserve">Тариф </t>
  </si>
  <si>
    <t>Наименование груза</t>
  </si>
  <si>
    <t>"Рабочий люльки"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</si>
  <si>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</si>
  <si>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</si>
  <si>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</si>
  <si>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</si>
  <si>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</si>
  <si>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</si>
  <si>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</si>
  <si>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</si>
  <si>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</si>
  <si>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</si>
  <si>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</si>
  <si>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</si>
  <si>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</si>
  <si>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</si>
  <si>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</si>
  <si>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</si>
  <si>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</si>
  <si>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</si>
  <si>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</si>
  <si>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</si>
  <si>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</si>
  <si>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</si>
  <si>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</si>
  <si>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Экспортно-импортные грузы</t>
  </si>
  <si>
    <t>Компрессор</t>
  </si>
  <si>
    <t>Вакуумная машина</t>
  </si>
  <si>
    <t>Самосвал</t>
  </si>
  <si>
    <t>час</t>
  </si>
  <si>
    <t>Автогидроподъемник</t>
  </si>
  <si>
    <t>Наименование</t>
  </si>
  <si>
    <t>Грузоподъемность</t>
  </si>
  <si>
    <t>механизмов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</si>
  <si>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</si>
  <si>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</si>
  <si>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</si>
  <si>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</si>
  <si>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</si>
  <si>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 xml:space="preserve">  в картонной таре №4</t>
  </si>
  <si>
    <t xml:space="preserve">  в картонной таре №9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</si>
  <si>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</si>
  <si>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</si>
  <si>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</si>
  <si>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</si>
  <si>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</si>
  <si>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</si>
  <si>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</si>
  <si>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</si>
  <si>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</si>
  <si>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</si>
  <si>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</si>
  <si>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</si>
  <si>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Комплекс услуг ЭТЛ на базе Газ-52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</si>
  <si>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</si>
  <si>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</si>
  <si>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</si>
  <si>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</si>
  <si>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</si>
  <si>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</si>
  <si>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</si>
  <si>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</si>
  <si>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</si>
  <si>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</si>
  <si>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</si>
  <si>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</si>
  <si>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</si>
  <si>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</si>
  <si>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</si>
  <si>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</si>
  <si>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</si>
  <si>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</si>
  <si>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</si>
  <si>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</si>
  <si>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</si>
  <si>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</si>
  <si>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</si>
  <si>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</si>
  <si>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</si>
  <si>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</si>
  <si>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</si>
  <si>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</si>
  <si>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</si>
  <si>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</si>
  <si>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</si>
  <si>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</si>
  <si>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</si>
  <si>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</si>
  <si>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</si>
  <si>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</si>
  <si>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1. Подача и уборка вагонов локомотивом предприятия</t>
  </si>
  <si>
    <t>Повторная сдача экзамена</t>
  </si>
  <si>
    <t>ед.в сутки</t>
  </si>
  <si>
    <t xml:space="preserve"> Таблица 21</t>
  </si>
  <si>
    <t>действ.</t>
  </si>
  <si>
    <t>Трактор " Т - 40А"</t>
  </si>
  <si>
    <t>МАЗ</t>
  </si>
  <si>
    <t xml:space="preserve">ВОДООТВЕДЕНИЕ </t>
  </si>
  <si>
    <t>ТРАНСПОРТИРОВКА ВОДЫ</t>
  </si>
  <si>
    <t>40.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</si>
  <si>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</si>
  <si>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</si>
  <si>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</si>
  <si>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</si>
  <si>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</si>
  <si>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</si>
  <si>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</si>
  <si>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</si>
  <si>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</si>
  <si>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</si>
  <si>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ТАРИФЫ НА ПОГРУЗОЧНО-РАЗГРУЗОЧНЫЕ РАБОТЫ.</t>
  </si>
  <si>
    <t xml:space="preserve">                  Перегрузка </t>
  </si>
  <si>
    <t xml:space="preserve">         за единицу в руб.(без НДС)</t>
  </si>
  <si>
    <t>Прямой</t>
  </si>
  <si>
    <t xml:space="preserve">     С внутрипортовым </t>
  </si>
  <si>
    <t>вариант</t>
  </si>
  <si>
    <t xml:space="preserve">        перемещениями</t>
  </si>
  <si>
    <t>1 кат.</t>
  </si>
  <si>
    <t>2 кат.</t>
  </si>
  <si>
    <t>3 кат.</t>
  </si>
  <si>
    <t>1. Экспортно-импортные грузы</t>
  </si>
  <si>
    <t>1.1. Грузы в мешках</t>
  </si>
  <si>
    <t>тн/брутто</t>
  </si>
  <si>
    <t>1.2. Грузы навалом</t>
  </si>
  <si>
    <t>1.3. Пиломатериалы, лесоматериалы</t>
  </si>
  <si>
    <t>1.7. Контейнеры 40-футовые груженые</t>
  </si>
  <si>
    <t>Примечание к таблице 19: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</si>
  <si>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</si>
  <si>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</si>
  <si>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</si>
  <si>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</si>
  <si>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</si>
  <si>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</si>
  <si>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1 сутки</t>
  </si>
  <si>
    <t>Тарифы на зачистку (подготовку и оборудование) вагонов, складских помещений от загрязняющих грузов</t>
  </si>
  <si>
    <t>Рост</t>
  </si>
  <si>
    <t>тарифов</t>
  </si>
  <si>
    <t>%%</t>
  </si>
  <si>
    <t>(сНДС)</t>
  </si>
  <si>
    <t>41.</t>
  </si>
  <si>
    <t>42.</t>
  </si>
  <si>
    <t>43.</t>
  </si>
  <si>
    <t>45.</t>
  </si>
  <si>
    <t>46.</t>
  </si>
  <si>
    <t>47.</t>
  </si>
  <si>
    <t>48.</t>
  </si>
  <si>
    <t>49.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</si>
  <si>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</si>
  <si>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</si>
  <si>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</si>
  <si>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</si>
  <si>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</si>
  <si>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</si>
  <si>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</si>
  <si>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</si>
  <si>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</si>
  <si>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2. Плата за хранение бумажных или тканевых мешков, полиэтиленовых вкладышей взимается по тарифу на картонную плату.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</si>
  <si>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</si>
  <si>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</si>
  <si>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</si>
  <si>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 xml:space="preserve">4. Оказание услуг такелажной мастерской 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</si>
  <si>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</si>
  <si>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</si>
  <si>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</si>
  <si>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</si>
  <si>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</si>
  <si>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</si>
  <si>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</si>
  <si>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</si>
  <si>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</si>
  <si>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</si>
  <si>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</si>
  <si>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</si>
  <si>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</si>
  <si>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 xml:space="preserve">  I. Обучение по специальностям:</t>
  </si>
  <si>
    <t>II. Повышение квалификации:</t>
  </si>
  <si>
    <t>III. Прочие услуги:</t>
  </si>
  <si>
    <t>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</si>
  <si>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</si>
  <si>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</si>
  <si>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включенных в состав группы быстрого реагирования"</t>
  </si>
  <si>
    <t>"Повышение квалификации работников, осуществляющих наблюдение и (или) собеседование в целях обеспечения транспортной безопасности"</t>
  </si>
  <si>
    <t>"Повышение квалификации работников, управляющих техническими средствами обеспечения транспортной безопасности"</t>
  </si>
  <si>
    <t>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</si>
  <si>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</si>
  <si>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>кг/брутто</t>
  </si>
  <si>
    <t>комплект документов</t>
  </si>
  <si>
    <t>5. Комплект ТТН: 4 экземпляра (листа) ТТН на партию товара в одном автомобиле.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</si>
  <si>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</si>
  <si>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</si>
  <si>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</si>
  <si>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</si>
  <si>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</si>
  <si>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</si>
  <si>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</si>
  <si>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</si>
  <si>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</si>
  <si>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</si>
  <si>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</si>
  <si>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</si>
  <si>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</si>
  <si>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</si>
  <si>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</si>
  <si>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</si>
  <si>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</si>
  <si>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</si>
  <si>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</si>
  <si>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</si>
  <si>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</si>
  <si>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каждое оформление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</si>
  <si>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</si>
  <si>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</si>
  <si>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</si>
  <si>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ТАРИФЫ НА УСЛУГИ ЭКОЛОГИЧЕСКОГО СЕКТОРА</t>
  </si>
  <si>
    <t>Услуги по проверке качества передаваемой электроэнергии с выдачей протокола (заключения)</t>
  </si>
  <si>
    <t>6. Предоставление канала телефонной канализации 1 канало-км</t>
  </si>
  <si>
    <t>7. Телефоны, включенные в мини-АТС (за каждый номер)</t>
  </si>
  <si>
    <t>11. Телефоны с использованием DSL</t>
  </si>
  <si>
    <t>"Подготовка судоводителей маломерных судов поднадзорных государственной инспекции по маломерным судам МЧС России"</t>
  </si>
  <si>
    <t>"Основы программирования на языке "Java""</t>
  </si>
  <si>
    <t xml:space="preserve">44. </t>
  </si>
  <si>
    <t>"Системное администрирование"</t>
  </si>
  <si>
    <t>"Основы компьютерной грамотности"</t>
  </si>
  <si>
    <t>"1С: Бухгалтерия 8". Практическое освоение бухучета с самого начала"</t>
  </si>
  <si>
    <t>"Работа в "EXCEL"</t>
  </si>
  <si>
    <t>"Оператор "1С""</t>
  </si>
  <si>
    <t>"Курс САПР"</t>
  </si>
  <si>
    <t>"Сметное дело (программа "А0")"</t>
  </si>
  <si>
    <t>"Кадровое делопроизводство с использованием программы 1С"</t>
  </si>
  <si>
    <t>"Автоматизация складского учета с использованием программы 1С"</t>
  </si>
  <si>
    <t>"Компьютерная графика"</t>
  </si>
  <si>
    <t>"Дизайн интерьера"</t>
  </si>
  <si>
    <t>"Курс "Компас - 3d LT"</t>
  </si>
  <si>
    <t>на 1 год</t>
  </si>
  <si>
    <t>8. Услуги специалиста по тальманскому счету при приемке, передаче и выдаче товара</t>
  </si>
  <si>
    <t>9. Коммерческая доработка груза при выгрузке с судна на склад</t>
  </si>
  <si>
    <t>10. Коммерческая доработка при погрузке груза со склада на судно</t>
  </si>
  <si>
    <t>11. Коммерческая доработка при отгрузке груза со склада на автомашины</t>
  </si>
  <si>
    <t>12. Коммерческая доработка при отгрузке груза со склада на железнодорожный транспорт</t>
  </si>
  <si>
    <t>14. Оформление комплекта товарно-транспортной накладной (ТТН) на партию товара в одном автомобиле</t>
  </si>
  <si>
    <t>4. Перетарка мороженой рыбопродукции в картонной таре с заменой тары (с учетом стоимости картонной тары):</t>
  </si>
  <si>
    <t>5. Перетарка мороженой рыбопродукции в картонной таре с заменой тары (без учета стоимости картонной тары):</t>
  </si>
  <si>
    <t>6. Обмер одной автомашины с углем, щебнем и прочими сыпучими грузами</t>
  </si>
  <si>
    <t>3.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</si>
  <si>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</si>
  <si>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</si>
  <si>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6. При измерении работы временем, продолжительность операции менее 30 минут принимается за 30 минут, более 30 минут за 1 час работы техники.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</si>
  <si>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</si>
  <si>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</si>
  <si>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</si>
  <si>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</si>
  <si>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</si>
  <si>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</si>
  <si>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>1.7. Рыба-налив</t>
  </si>
  <si>
    <t>1.8. Креветка, краб, гребешок (пакетированные)</t>
  </si>
  <si>
    <t>1.9. Креветка, краб (непакетированные), рыба навалом</t>
  </si>
  <si>
    <t>1.8. Креветка, краб (непакетированные)</t>
  </si>
  <si>
    <t>1. В зависимости от схемы переработки грузов тарифы подразделяются на две группы:                                                                               прямой вариант (транспортное средство-транспортное средство);                                                                                             с внутрипортовым перемещением (транспортное средство-склад-транспортное средство);</t>
  </si>
  <si>
    <t>1-я категория: судно-склад- транспортное средство или обратно;</t>
  </si>
  <si>
    <t>2-я категория: судно-склад или обратно;</t>
  </si>
  <si>
    <t>3-я категория: склад-транспортное средство или обратно.</t>
  </si>
  <si>
    <t>3.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к тарифам применяется коэффициент 2,1. В ином случае работы не выполняются.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</si>
  <si>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</si>
  <si>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</si>
  <si>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</si>
  <si>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</si>
  <si>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</si>
  <si>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</si>
  <si>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</si>
  <si>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56.</t>
  </si>
  <si>
    <t>«Организация закупочной деятельности организации по ФЗ № 44-ФЗ»  (теория 72 часа)</t>
  </si>
  <si>
    <t>57.</t>
  </si>
  <si>
    <t>«Организация закупочной деятельности организации по ФЗ № 44-ФЗ»  (теория 108 часов)</t>
  </si>
  <si>
    <t>58.</t>
  </si>
  <si>
    <t>«Обучение по программам пожарно-технического минимума"</t>
  </si>
  <si>
    <t xml:space="preserve"> - руководители подразделений пожароопасных производств</t>
  </si>
  <si>
    <t xml:space="preserve"> - рабочие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</si>
  <si>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</si>
  <si>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</si>
  <si>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</si>
  <si>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</si>
  <si>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</si>
  <si>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</si>
  <si>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</si>
  <si>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</si>
  <si>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</si>
  <si>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</si>
  <si>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</si>
  <si>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</si>
  <si>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</si>
  <si>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</si>
  <si>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</si>
  <si>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</si>
  <si>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</si>
  <si>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</si>
  <si>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</si>
  <si>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</si>
  <si>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</si>
  <si>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</si>
  <si>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</si>
  <si>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</si>
  <si>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</si>
  <si>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</si>
  <si>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</si>
  <si>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</si>
  <si>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</si>
  <si>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</si>
  <si>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</si>
  <si>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</si>
  <si>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</si>
  <si>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</si>
  <si>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</si>
  <si>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</si>
  <si>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2.12.</t>
  </si>
  <si>
    <t>2.13.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</si>
  <si>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</si>
  <si>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</si>
  <si>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</si>
  <si>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</si>
  <si>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</si>
  <si>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</si>
  <si>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</si>
  <si>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</si>
  <si>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</si>
  <si>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</si>
  <si>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</si>
  <si>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</si>
  <si>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</si>
  <si>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</si>
  <si>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</si>
  <si>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</si>
  <si>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</si>
  <si>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</si>
  <si>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</si>
  <si>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</si>
  <si>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</si>
  <si>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</si>
  <si>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</si>
  <si>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</si>
  <si>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</si>
  <si>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</si>
  <si>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</si>
  <si>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</si>
  <si>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</si>
  <si>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</si>
  <si>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</si>
  <si>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</si>
  <si>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</si>
  <si>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</si>
  <si>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</si>
  <si>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</si>
  <si>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</si>
  <si>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</si>
  <si>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</si>
  <si>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</si>
  <si>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</si>
  <si>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</si>
  <si>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</si>
  <si>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</si>
  <si>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</si>
  <si>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</si>
  <si>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</si>
  <si>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</si>
  <si>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</si>
  <si>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</si>
  <si>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</si>
  <si>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</si>
  <si>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</si>
  <si>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</si>
  <si>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</si>
  <si>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</si>
  <si>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</si>
  <si>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</si>
  <si>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</si>
  <si>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2. В тариф за оказываемые услуги ремонтными мастерскими входит полная стоимость  ремонта без стоимости материалов. Материалы оплачиваются по фактическим затратам.</t>
  </si>
  <si>
    <t>Таблица 27</t>
  </si>
  <si>
    <t>Таблица 28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</si>
  <si>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</si>
  <si>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</si>
  <si>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«Водитель погрузчика» (код профессии  11453): электропогрузчик</t>
  </si>
  <si>
    <t>«Стропальщик» (код профессии 18897)</t>
  </si>
  <si>
    <t>"Матрос 2 класса" (код профессии 13482)</t>
  </si>
  <si>
    <t>«Электрогазосварщик» (код профессии 19756)</t>
  </si>
  <si>
    <t xml:space="preserve">«Повар - пекарь» (код профессии 16675/16472) </t>
  </si>
  <si>
    <t>«Слесарь по эксплуатации и ремонту газового оборудования» (код профессии 18554)</t>
  </si>
  <si>
    <t>«Слесарь по эксплуатации и  ремонту газоплазменного оборудования (пропан – бутан)» (код профессии 18554)</t>
  </si>
  <si>
    <t>«Газорезчик со сжиженными газами пропан-бутан" (код профессии 11618)</t>
  </si>
  <si>
    <t>«Газорезчик» (код профессии 11618)</t>
  </si>
  <si>
    <t>«Машинист компрессорных установок» (код профессии 13775)</t>
  </si>
  <si>
    <t>«Слесарь по ремонту и обслуживанию перегрузочных машин» (код профессии 18524)</t>
  </si>
  <si>
    <t>«Боцман» (код профессии 11220)</t>
  </si>
  <si>
    <t>«Моторист» (код профессии 14718)</t>
  </si>
  <si>
    <t>«Персонал, обслуживающий сосуды, работающие  под давлением»</t>
  </si>
  <si>
    <t>«Машинист автовышки и автогидроподъемника" (код профессии 13507)</t>
  </si>
  <si>
    <t>«Машинист крана (крановщик) со специализацией портального крана» (код профессии 13790)</t>
  </si>
  <si>
    <t>«Помповый машинист (донкерман)» (код профессии 14033)</t>
  </si>
  <si>
    <t>«Машинист холодильных установок» (код профессии 14341)</t>
  </si>
  <si>
    <t>Моторист  (машинист) рефрижераторных установок (код профессии 14179)</t>
  </si>
  <si>
    <t>«Оператор котельной» (код профессии 15643):</t>
  </si>
  <si>
    <t>«Электромонтер по ремонту и обслуживанию электрооборудования грузоподъемных кранов» (код профессии 19861)</t>
  </si>
  <si>
    <t>«Механизатор (докер – механизатор) бригады на погрузочно-разгрузочных работах» (код профессии 14444)</t>
  </si>
  <si>
    <t>«Машинист  (кочегар) котельной» (код профессии 13786)</t>
  </si>
  <si>
    <t>«Машинист котельной установки» (код профессии 13784)</t>
  </si>
  <si>
    <t>"Слесарь - сантехник"(код профессии 18560)</t>
  </si>
  <si>
    <t>"Слесарь по такелажу и грузозахватным приспособлениям" (код профессии 18551)</t>
  </si>
  <si>
    <t>"Слесарь по ремонту подвижного состава" (код профессии 18540)</t>
  </si>
  <si>
    <t>"Составитель поездов" (код профессии 18540)</t>
  </si>
  <si>
    <t>"Электрослесарь по обслуживанию и ремонту оборудования" (код профессии 19951)</t>
  </si>
  <si>
    <t>"Машинист рыбомучной установки" (код профессии 14160)</t>
  </si>
  <si>
    <t>Повторная выписка свидетельства об окончании курсов</t>
  </si>
  <si>
    <t>Курсы по повышению квалификации по специальности "Электрогазосварщик"</t>
  </si>
  <si>
    <t>Курсы по повышению квалификации по специальности "Стропальщик"</t>
  </si>
  <si>
    <t>Курсы по повышению квалификации  по специальности  "Оператор котельной на жидком топливе"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</si>
  <si>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</si>
  <si>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</si>
  <si>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</si>
  <si>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</si>
  <si>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</si>
  <si>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 xml:space="preserve">1.13. Прочие непоименованные грузы </t>
  </si>
  <si>
    <t>1.14. Контейнеры 40 - футовые груженые</t>
  </si>
  <si>
    <t>1.15. Контейнеры 20 - футовые груженые</t>
  </si>
  <si>
    <t xml:space="preserve">1.16. Контейнеры (порожние) весом от 1 101 кг до 5 000 кг (в т.ч. порожние контейнеры 20-футовые, 40-футовые) </t>
  </si>
  <si>
    <t>1.17. Контейнеры (груженые),  максимально допустимая загрузка которых до 10 000 кг</t>
  </si>
  <si>
    <t xml:space="preserve">1.18. Контейнеры (порожние) весом до 1 100 кг </t>
  </si>
  <si>
    <t>1.19. Грузы в биг-бегах (мягкие контейнеры грузоподъемностью 0,5 т - 2 т)</t>
  </si>
  <si>
    <t>2.1. Прочие непоименованные грузы</t>
  </si>
  <si>
    <t>Автомашина ГАЗ (3221; 2706; 322123 Луидор)</t>
  </si>
  <si>
    <t>МДК-433362 (машина дорожная комбинированная - пескоразбрасыватель)</t>
  </si>
  <si>
    <t>Услуги ремонтной базы (для сторонних организаций)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</si>
  <si>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</si>
  <si>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</si>
  <si>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</si>
  <si>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</si>
  <si>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3.5. Цемент в мешках</t>
  </si>
  <si>
    <t>3.6. Контейнеры 20-футовые груженые за единицу</t>
  </si>
  <si>
    <t>3.7. Контейнеры 40-футовые груженые за единицу</t>
  </si>
  <si>
    <t>3.8. Контейнеры (порожние) весом от 1 101 кг до 5 000 кг (в т.ч. порожние контейнеры 20-футовые, 40-футовые) за единицу</t>
  </si>
  <si>
    <t>3.9. Контейнеры (груженые),  максимально допустимая загрузка которых до 10 000 кг за единицу</t>
  </si>
  <si>
    <t>3.10. Контейнеры (порожние) весом до 1 100 кг за единицу</t>
  </si>
  <si>
    <t>3.11. Грузы в биг-бегах (мягкие контейнеры грузоподъемностью 0,5 т - 2 т)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</si>
  <si>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</si>
  <si>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</si>
  <si>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</si>
  <si>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3.6. Цемент в мешках</t>
  </si>
  <si>
    <t>3.7. Контейнеры 20-футовые груженые за единицу</t>
  </si>
  <si>
    <t>3.8. Контейнеры 40-футовые груженые за единицу</t>
  </si>
  <si>
    <t>3.9. Контейнеры (порожние) весом от 1 101 кг до 5 000 кг (в т.ч. порожние контейнеры 20-футовые, 40-футовые) за единицу</t>
  </si>
  <si>
    <t>3.10. Контейнеры (груженые),  максимально допустимая загрузка которых до 10 000 кг за единицу</t>
  </si>
  <si>
    <t>3.11. Контейнеры (порожние) весом до 1 100 кг за единицу</t>
  </si>
  <si>
    <t>3.12. Грузы в биг-бегах (мягкие контейнеры грузоподъемностью 0,5 т - 2 т)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</si>
  <si>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</si>
  <si>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</si>
  <si>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</si>
  <si>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</si>
  <si>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1.4. Прочие непоименованные грузы</t>
  </si>
  <si>
    <t>1.5. Контейнеры 20-футовые груженые</t>
  </si>
  <si>
    <t>1.6. Контейнеры 40-футовые груженые</t>
  </si>
  <si>
    <t xml:space="preserve">1.7. Контейнеры (порожние) весом от 1 101 кг до 5 000 кг (в т.ч. порожние контейнеры 20-футовые, 40-футовые) </t>
  </si>
  <si>
    <t xml:space="preserve">1.8. Контейнеры (груженые),  максимально допустимая загрузка которых до 10 000 кг </t>
  </si>
  <si>
    <t xml:space="preserve">1.9. Контейнеры (порожние) весом до 1 100 кг </t>
  </si>
  <si>
    <t>1.10. Грузы в биг-бегах (мягкие контейнеры грузоподъемностью 0,5 т - 2 т)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</si>
  <si>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</si>
  <si>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</si>
  <si>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</si>
  <si>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</si>
  <si>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</si>
  <si>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</si>
  <si>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</si>
  <si>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</si>
  <si>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</si>
  <si>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 автомашина</t>
  </si>
  <si>
    <t>3. Прием мусора с судов:</t>
  </si>
  <si>
    <t>куб.метр</t>
  </si>
  <si>
    <t>3.1. Прием твердых коммунальных отходов (ТКО) для дальнейшей передачи региональному оператору</t>
  </si>
  <si>
    <t>3.2. Прием отходов производства и потребления 4-5 класса опасности, строительных отходов 4-5 класса опасности для дальнейшей передачи лицензированной организации для захоронения</t>
  </si>
  <si>
    <t>4. При выполнении услуг по приему отходов производства 4-5 класса опасности, строительных отходов 4-5 класса опасности плата за негативное воздействие на окружающую среду взимается дополнительно.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</si>
  <si>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</si>
  <si>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</si>
  <si>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</si>
  <si>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</si>
  <si>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</si>
  <si>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</si>
  <si>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</si>
  <si>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</si>
  <si>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</si>
  <si>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</si>
  <si>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</si>
  <si>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</si>
  <si>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</si>
  <si>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</si>
  <si>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</si>
  <si>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</si>
  <si>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</si>
  <si>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 xml:space="preserve">с 1 января по 30 июня 2020г. </t>
  </si>
  <si>
    <t>с 1 июля по 31 декабря 2020г.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</si>
  <si>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</si>
  <si>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</si>
  <si>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</si>
  <si>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</si>
  <si>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2. Услуги по обеспечению приема груза клиента (кроме вагонов с нефтепродуктами) на реквизиты Порта</t>
  </si>
  <si>
    <t>3. Услуги по обеспечению приема груза клиента (вагонов с нефтепродуктами) на реквизиты Порта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</si>
  <si>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</si>
  <si>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</si>
  <si>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</si>
  <si>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1 ограничение режима потребления тепловой энергии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</si>
  <si>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</si>
  <si>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</si>
  <si>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</si>
  <si>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 xml:space="preserve"> 11. Определение водорастворимых кислот и щелочей (ВКЩ)</t>
  </si>
  <si>
    <t>5. Переоформление нефтепродуктов с карточки одного клиента на карточку другого клиента</t>
  </si>
  <si>
    <t>10. Предоставление 2-х проводного прямого провода под передачу данных свыше 500 метров</t>
  </si>
  <si>
    <t>9. Предоставление 2-х проводного прямого провода под передачу данных до 500 метров</t>
  </si>
  <si>
    <t>8. Линии управления оконечных устройств "Сирена", стойка СЦВ аппаратуры "Платан", за комплект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</si>
  <si>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</si>
  <si>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</si>
  <si>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 xml:space="preserve">Поверка приборов, осуществляемая в ФГУ "Мурманский центр стандартизации, метрологии и сертификации", оплачивается отдельно по прейскуранту ФГУ "МЦСМ". 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</si>
  <si>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</si>
  <si>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</si>
  <si>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</si>
  <si>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</si>
  <si>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</si>
  <si>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</si>
  <si>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</si>
  <si>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3. Затарка и растарка грузов, пересортировка грузов (исключая выгрузку с сортировкой из трюма судна);  вскрытие грузовых мест  для определения качества; перекладка груза, проверка  содержимого по требованию Заказчика;  улучшение товарного  вида тары, когда необходимость в этих работах возникает по независящим от Порта обстоятельствам, и другие работы</t>
  </si>
  <si>
    <t xml:space="preserve">  чел.-час</t>
  </si>
  <si>
    <t>7.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</si>
  <si>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13. Переоформление грузов на складе на другого Заказчика</t>
  </si>
  <si>
    <t>4.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</si>
  <si>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 xml:space="preserve">2. В зависимости от количества производимых Портом грузовых операций, тарифы по варианту с внутрипортовым перемещением подразделяются на три категории:                                                                                                       </t>
  </si>
  <si>
    <t>5. Обеспечение работы плавкрана под грузовыми операциями</t>
  </si>
  <si>
    <t>6.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</si>
  <si>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7. Оформление и подача документов отчетности (ДО-1, ДО-2) при приеме и выдаче товара в/из ВЗТК</t>
  </si>
  <si>
    <t>8. Услуги стивидора</t>
  </si>
  <si>
    <t>9. Заезд-стоянка в ЗТК для завершения процедуры "Таможенный транзит"</t>
  </si>
  <si>
    <t>10. Вывоз мусора на завод ТБО</t>
  </si>
  <si>
    <t>6. Бланк материального пропуска</t>
  </si>
  <si>
    <t>7. Повторное оформление пришедших в негодность пропусков   физических лиц с неистекшим сроком действия</t>
  </si>
  <si>
    <t>8. Стоимость выдачи 1 дубликата документа, находящегося на ответственном хранении бюро пропусков (без заверения дубликата)</t>
  </si>
  <si>
    <t>9. Стоимость выдачи 1 дубликата документа, находящегося на ответственном хранении бюро пропусков (с заверением дубликата)</t>
  </si>
  <si>
    <t>10. Копировально-множительные работы, формат А4, 1 страница</t>
  </si>
  <si>
    <t>11. Услуги по отправке факсимильных сообщений по городу Мурманску</t>
  </si>
  <si>
    <t>12. Услуги по ламинированию</t>
  </si>
  <si>
    <t>13. Предоставление бланка заявки на оформление пропуска  на территорию порта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</si>
  <si>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</si>
  <si>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</si>
  <si>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5. Повторное оформление  пропуска на автотранспортные средства с неистекшим сроком действия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</si>
  <si>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</si>
  <si>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</si>
  <si>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</si>
  <si>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</si>
  <si>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r>
      <t>Определение фосфат-ионов (фосфатов)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</si>
  <si>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сульфат-ионов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</si>
  <si>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</si>
  <si>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</si>
  <si>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</si>
  <si>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</si>
  <si>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</si>
  <si>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</si>
  <si>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</si>
  <si>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r>
      <t>Определение сухого остатка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</si>
  <si>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</si>
  <si>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</si>
  <si>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</si>
  <si>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</si>
  <si>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оксид железа (III)/дижелезо триоксид в сварочном аэрозоле фотометрическим методом</t>
    </r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</si>
  <si>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</si>
  <si>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</si>
  <si>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</si>
  <si>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</si>
  <si>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</si>
  <si>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r>
      <t>Определение концентрации аэрозоля индустриальных масел/минеральных нефтяных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</si>
  <si>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t>Определение фтористого водорода/гидрофторида флуориметрическим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</si>
  <si>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</si>
  <si>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</si>
  <si>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r>
      <t>Определение одного вещества: азота оксид, сероводород/ дигидросульфид, аммиак, бензол, ксилол/ диметилбензол, толуол/метилбензол, уайт-спирит, керосин, ацетон/пропан,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фенол/гидроксибензол, этанол/этиловый спирт, бутанол, оксид углерода/углерод оксида/угарный газ/углерода окись.</t>
    </r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</si>
  <si>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</si>
  <si>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</si>
  <si>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</si>
  <si>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Определение концентрации арсина /мышьяковистого водорода индикаторными трубками</t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</si>
  <si>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</si>
  <si>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</si>
  <si>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</si>
  <si>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</si>
  <si>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</si>
  <si>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</si>
  <si>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</t>
    </r>
  </si>
  <si>
    <r>
      <t>Измерение электростатического потенциала экрана видеодисплея</t>
    </r>
    <r>
      <rPr>
        <sz val="10"/>
        <rFont val="Arial Cyr"/>
        <family val="0"/>
      </rPr>
      <t xml:space="preserve"> </t>
    </r>
  </si>
  <si>
    <t>Автопогрузчики</t>
  </si>
  <si>
    <t>Электропогрузчики</t>
  </si>
  <si>
    <t>Автомобиль ЗИЛ (бортовой), ГАЗОН NEXT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</si>
  <si>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</si>
  <si>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</si>
  <si>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>5. При вывозе отходов на захоронение на полигоне п. Дровяное Заказчик возмещает Порту плату за негативное воздействие на окружающую среду в соответствии с классом опасности отходов и стоимость талонов на размещение отходов на полигоне п. Дровяное.</t>
  </si>
  <si>
    <t xml:space="preserve">1. Эксплуатация мобильного парогенератора </t>
  </si>
  <si>
    <t xml:space="preserve">2. Работы по полному и (или) частичному ограничению режима потребления тепловой энергии в отношении сторонних потребителей за нарушение срока оплаты </t>
  </si>
  <si>
    <t>3. Содержание и обслуживание нестационарных причальных постов для снабжения водой.</t>
  </si>
  <si>
    <t>4. Проверка работоспособности узла учета холодного водоснабжения</t>
  </si>
  <si>
    <t>5. Отключение или восстановление водоснабжения по инициативе абонента</t>
  </si>
  <si>
    <t>6. Обслуживание причальных электроустановок и кабельных линий с подключением и отключением судов и прочего оборудования</t>
  </si>
  <si>
    <t>1 процедура</t>
  </si>
  <si>
    <t>7. Компенсация затрат на переоформление документов о технологическом присоединении</t>
  </si>
  <si>
    <t>При приемке прибора в ремонт Заказчику сразу после оплаты возвращается отремонтированный и поверенный прибор аналогичного типа (при наличии).</t>
  </si>
  <si>
    <t>Переделка счетчика из реактивного в активный оплачивается отдельно в размере 50% от стоимости ремонта прибора.</t>
  </si>
  <si>
    <t>1. Тариф п.1 утвержден Постановлением Комитета по тарифному регулированию Мурманской области от 13.11.2019 № 41/4</t>
  </si>
  <si>
    <t>Примечание к таблице 12а:</t>
  </si>
  <si>
    <t>Примечание к таблице 26:</t>
  </si>
  <si>
    <t xml:space="preserve">Тарифы на использование техники (механизмов) </t>
  </si>
  <si>
    <t xml:space="preserve">Тарифы на услуги санитарно-экологической лаборатории </t>
  </si>
  <si>
    <t>Тарифы на услуги экологического сектора</t>
  </si>
  <si>
    <t xml:space="preserve">Тарифы учебного центра "Курс-Норд" на образовательные услуги </t>
  </si>
  <si>
    <t>Тарифы на услуги по транспортировке воды и водоотведению</t>
  </si>
  <si>
    <t xml:space="preserve">Тарифы на работы и услуги электротехнической лаборатории </t>
  </si>
  <si>
    <t xml:space="preserve">ХОЗЯЙСТВАМИ ПОРТА </t>
  </si>
  <si>
    <t xml:space="preserve">НА ОБРАЗОВАТЕЛЬНЫЕ УСЛУГИ </t>
  </si>
  <si>
    <t xml:space="preserve">транспортное ср-во: судно-вагон, судно-автомашина, судно-судно, автомашина- </t>
  </si>
  <si>
    <t>вагон, вагон-вагон, автомашина-автомашина или наоборот)</t>
  </si>
  <si>
    <t>Погрузочно-разгрузочные работы по варианту с внутрипортовым перемещением</t>
  </si>
  <si>
    <t>2 категории (судно-склад, склад-судно, судно-причал, причал-судно)</t>
  </si>
  <si>
    <t>1 категории ( судно-склад-транспортное средство или обратно:</t>
  </si>
  <si>
    <t>3 категории (склад-транспортное средство или обратно: склад-вагон, склад -</t>
  </si>
  <si>
    <t>автомашина, склад-причал или обратно)</t>
  </si>
  <si>
    <t>ТЕПЛОСНАБЖЕНИЕ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</si>
  <si>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</si>
  <si>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</si>
  <si>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</si>
  <si>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Информация будет размещена дополнительно</t>
  </si>
  <si>
    <t xml:space="preserve">с 1 января по 30 июня 2020 г. </t>
  </si>
  <si>
    <t>руб./Гкал (без НДС)</t>
  </si>
  <si>
    <t>с 1 июля по 31 декабря 2020 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</si>
  <si>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17.12.2019 № 54/1</t>
  </si>
  <si>
    <t xml:space="preserve">    Тариф в сфере водоснабжения в части услуг по транспортировке воды (с учетом НДС):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</si>
</sst>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dd/mm/yy;@"/>
    <numFmt numFmtId="189" formatCode="#,##0.00&quot;р.&quot;"/>
    <numFmt numFmtId="190" formatCode="#,##0.00_р_."/>
    <numFmt numFmtId="191" formatCode="0.0%"/>
    <numFmt numFmtId="192" formatCode="#,##0.0_р_."/>
    <numFmt numFmtId="193" formatCode="#,##0.000_р_."/>
    <numFmt numFmtId="194" formatCode="#,##0.0000_р_."/>
    <numFmt numFmtId="195" formatCode="#,##0_р_.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vertAlign val="sub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2" fontId="12" fillId="0" borderId="2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190" fontId="10" fillId="0" borderId="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0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0" xfId="53" applyFont="1" applyBorder="1">
      <alignment/>
      <protection/>
    </xf>
    <xf numFmtId="14" fontId="10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5" fillId="0" borderId="12" xfId="0" applyFont="1" applyBorder="1" applyAlignment="1">
      <alignment/>
    </xf>
    <xf numFmtId="2" fontId="10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0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25" xfId="0" applyFont="1" applyBorder="1" applyAlignment="1">
      <alignment/>
    </xf>
    <xf numFmtId="190" fontId="4" fillId="0" borderId="24" xfId="0" applyNumberFormat="1" applyFont="1" applyBorder="1" applyAlignment="1">
      <alignment horizontal="center"/>
    </xf>
    <xf numFmtId="190" fontId="4" fillId="0" borderId="23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12" xfId="0" applyFont="1" applyBorder="1" applyAlignment="1">
      <alignment horizontal="left"/>
    </xf>
    <xf numFmtId="190" fontId="12" fillId="0" borderId="10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/>
    </xf>
    <xf numFmtId="190" fontId="12" fillId="0" borderId="0" xfId="0" applyNumberFormat="1" applyFont="1" applyBorder="1" applyAlignment="1">
      <alignment/>
    </xf>
    <xf numFmtId="190" fontId="12" fillId="0" borderId="12" xfId="0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/>
    </xf>
    <xf numFmtId="190" fontId="12" fillId="0" borderId="20" xfId="0" applyNumberFormat="1" applyFont="1" applyBorder="1" applyAlignment="1">
      <alignment/>
    </xf>
    <xf numFmtId="190" fontId="12" fillId="0" borderId="17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wrapText="1"/>
    </xf>
    <xf numFmtId="0" fontId="17" fillId="0" borderId="31" xfId="0" applyFont="1" applyBorder="1" applyAlignment="1">
      <alignment horizontal="center" vertical="center"/>
    </xf>
    <xf numFmtId="195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1" fillId="0" borderId="32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2" fontId="12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9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3" xfId="0" applyFont="1" applyBorder="1" applyAlignment="1">
      <alignment/>
    </xf>
    <xf numFmtId="49" fontId="11" fillId="0" borderId="36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11" fillId="0" borderId="27" xfId="0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4" fillId="0" borderId="23" xfId="0" applyFont="1" applyFill="1" applyBorder="1" applyAlignment="1">
      <alignment/>
    </xf>
    <xf numFmtId="190" fontId="4" fillId="0" borderId="27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0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1" fillId="0" borderId="4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0" fillId="0" borderId="0" xfId="0" applyNumberFormat="1" applyFont="1" applyAlignment="1">
      <alignment/>
    </xf>
    <xf numFmtId="190" fontId="10" fillId="0" borderId="16" xfId="0" applyNumberFormat="1" applyFont="1" applyBorder="1" applyAlignment="1">
      <alignment horizontal="center"/>
    </xf>
    <xf numFmtId="190" fontId="10" fillId="0" borderId="18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5" fillId="0" borderId="46" xfId="0" applyFont="1" applyBorder="1" applyAlignment="1">
      <alignment vertical="center" wrapText="1"/>
    </xf>
    <xf numFmtId="0" fontId="21" fillId="0" borderId="0" xfId="53" applyFont="1">
      <alignment/>
      <protection/>
    </xf>
    <xf numFmtId="0" fontId="15" fillId="0" borderId="0" xfId="54" applyFont="1" applyAlignment="1">
      <alignment/>
      <protection/>
    </xf>
    <xf numFmtId="0" fontId="10" fillId="0" borderId="0" xfId="54" applyFont="1">
      <alignment/>
      <protection/>
    </xf>
    <xf numFmtId="0" fontId="20" fillId="0" borderId="0" xfId="54" applyFont="1">
      <alignment/>
      <protection/>
    </xf>
    <xf numFmtId="0" fontId="15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10" fillId="0" borderId="0" xfId="54" applyFont="1" applyBorder="1">
      <alignment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20" fillId="0" borderId="16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15" xfId="54" applyFont="1" applyBorder="1">
      <alignment/>
      <protection/>
    </xf>
    <xf numFmtId="0" fontId="10" fillId="0" borderId="14" xfId="54" applyFont="1" applyBorder="1" applyAlignment="1">
      <alignment horizontal="center"/>
      <protection/>
    </xf>
    <xf numFmtId="0" fontId="20" fillId="0" borderId="18" xfId="54" applyFont="1" applyBorder="1" applyAlignment="1">
      <alignment horizontal="center"/>
      <protection/>
    </xf>
    <xf numFmtId="14" fontId="10" fillId="0" borderId="0" xfId="54" applyNumberFormat="1" applyFont="1" applyBorder="1" applyAlignment="1">
      <alignment horizontal="center"/>
      <protection/>
    </xf>
    <xf numFmtId="0" fontId="10" fillId="0" borderId="13" xfId="54" applyFont="1" applyBorder="1">
      <alignment/>
      <protection/>
    </xf>
    <xf numFmtId="0" fontId="10" fillId="0" borderId="23" xfId="54" applyFont="1" applyBorder="1" applyAlignment="1">
      <alignment horizontal="center"/>
      <protection/>
    </xf>
    <xf numFmtId="190" fontId="20" fillId="0" borderId="23" xfId="54" applyNumberFormat="1" applyFont="1" applyBorder="1" applyAlignment="1">
      <alignment horizontal="center"/>
      <protection/>
    </xf>
    <xf numFmtId="0" fontId="10" fillId="0" borderId="26" xfId="54" applyFont="1" applyBorder="1">
      <alignment/>
      <protection/>
    </xf>
    <xf numFmtId="0" fontId="10" fillId="0" borderId="27" xfId="54" applyFont="1" applyBorder="1" applyAlignment="1">
      <alignment horizontal="center"/>
      <protection/>
    </xf>
    <xf numFmtId="190" fontId="20" fillId="0" borderId="27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>
      <alignment horizontal="center"/>
      <protection/>
    </xf>
    <xf numFmtId="0" fontId="10" fillId="0" borderId="22" xfId="54" applyFont="1" applyBorder="1">
      <alignment/>
      <protection/>
    </xf>
    <xf numFmtId="0" fontId="10" fillId="0" borderId="26" xfId="54" applyFont="1" applyBorder="1" applyAlignment="1">
      <alignment horizontal="left"/>
      <protection/>
    </xf>
    <xf numFmtId="0" fontId="10" fillId="0" borderId="12" xfId="54" applyFont="1" applyBorder="1" applyAlignment="1">
      <alignment horizontal="center"/>
      <protection/>
    </xf>
    <xf numFmtId="190" fontId="20" fillId="0" borderId="12" xfId="54" applyNumberFormat="1" applyFont="1" applyBorder="1" applyAlignment="1">
      <alignment horizontal="center"/>
      <protection/>
    </xf>
    <xf numFmtId="0" fontId="15" fillId="0" borderId="25" xfId="54" applyFont="1" applyBorder="1" applyAlignment="1">
      <alignment horizontal="center"/>
      <protection/>
    </xf>
    <xf numFmtId="0" fontId="10" fillId="0" borderId="24" xfId="54" applyFont="1" applyBorder="1" applyAlignment="1">
      <alignment horizontal="center"/>
      <protection/>
    </xf>
    <xf numFmtId="190" fontId="20" fillId="0" borderId="24" xfId="54" applyNumberFormat="1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0" fontId="10" fillId="0" borderId="14" xfId="54" applyFont="1" applyBorder="1">
      <alignment/>
      <protection/>
    </xf>
    <xf numFmtId="0" fontId="10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0" fontId="11" fillId="0" borderId="0" xfId="54" applyFont="1">
      <alignment/>
      <protection/>
    </xf>
    <xf numFmtId="0" fontId="15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0" fillId="0" borderId="0" xfId="0" applyFont="1" applyAlignment="1">
      <alignment horizontal="justify" vertical="center"/>
    </xf>
    <xf numFmtId="0" fontId="10" fillId="0" borderId="2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190" fontId="12" fillId="0" borderId="11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2" xfId="0" applyNumberFormat="1" applyFont="1" applyBorder="1" applyAlignment="1">
      <alignment/>
    </xf>
    <xf numFmtId="190" fontId="12" fillId="0" borderId="11" xfId="0" applyNumberFormat="1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7" fillId="0" borderId="47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7" fillId="0" borderId="39" xfId="0" applyFont="1" applyBorder="1" applyAlignment="1">
      <alignment wrapText="1"/>
    </xf>
    <xf numFmtId="0" fontId="17" fillId="0" borderId="39" xfId="0" applyFont="1" applyBorder="1" applyAlignment="1">
      <alignment horizontal="center" vertical="center" wrapText="1"/>
    </xf>
    <xf numFmtId="0" fontId="17" fillId="0" borderId="48" xfId="0" applyFont="1" applyBorder="1" applyAlignment="1">
      <alignment wrapText="1"/>
    </xf>
    <xf numFmtId="0" fontId="17" fillId="0" borderId="4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49" xfId="0" applyFont="1" applyBorder="1" applyAlignment="1">
      <alignment wrapText="1"/>
    </xf>
    <xf numFmtId="0" fontId="11" fillId="0" borderId="3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190" fontId="11" fillId="0" borderId="51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2" fontId="17" fillId="0" borderId="53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2" fontId="11" fillId="0" borderId="55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56" xfId="0" applyNumberFormat="1" applyFont="1" applyBorder="1" applyAlignment="1">
      <alignment horizontal="center"/>
    </xf>
    <xf numFmtId="0" fontId="17" fillId="0" borderId="57" xfId="0" applyFont="1" applyBorder="1" applyAlignment="1">
      <alignment horizontal="center" vertical="center"/>
    </xf>
    <xf numFmtId="190" fontId="11" fillId="0" borderId="58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190" fontId="11" fillId="0" borderId="53" xfId="0" applyNumberFormat="1" applyFont="1" applyBorder="1" applyAlignment="1">
      <alignment horizontal="center" vertical="center"/>
    </xf>
    <xf numFmtId="190" fontId="11" fillId="0" borderId="51" xfId="0" applyNumberFormat="1" applyFont="1" applyBorder="1" applyAlignment="1">
      <alignment horizontal="center" vertical="center"/>
    </xf>
    <xf numFmtId="190" fontId="11" fillId="0" borderId="50" xfId="0" applyNumberFormat="1" applyFont="1" applyBorder="1" applyAlignment="1">
      <alignment horizontal="center" vertical="center"/>
    </xf>
    <xf numFmtId="190" fontId="10" fillId="0" borderId="43" xfId="54" applyNumberFormat="1" applyFont="1" applyBorder="1" applyAlignment="1">
      <alignment horizontal="center"/>
      <protection/>
    </xf>
    <xf numFmtId="190" fontId="10" fillId="0" borderId="44" xfId="54" applyNumberFormat="1" applyFont="1" applyBorder="1" applyAlignment="1">
      <alignment horizontal="center"/>
      <protection/>
    </xf>
    <xf numFmtId="190" fontId="10" fillId="0" borderId="17" xfId="54" applyNumberFormat="1" applyFont="1" applyBorder="1" applyAlignment="1">
      <alignment horizontal="center"/>
      <protection/>
    </xf>
    <xf numFmtId="190" fontId="10" fillId="0" borderId="12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0" fontId="4" fillId="0" borderId="12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90" fontId="4" fillId="0" borderId="15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44" xfId="0" applyFont="1" applyBorder="1" applyAlignment="1">
      <alignment wrapText="1"/>
    </xf>
    <xf numFmtId="190" fontId="12" fillId="0" borderId="0" xfId="0" applyNumberFormat="1" applyFont="1" applyAlignment="1">
      <alignment/>
    </xf>
    <xf numFmtId="190" fontId="12" fillId="0" borderId="0" xfId="0" applyNumberFormat="1" applyFont="1" applyAlignment="1">
      <alignment horizontal="center"/>
    </xf>
    <xf numFmtId="2" fontId="12" fillId="0" borderId="28" xfId="0" applyNumberFormat="1" applyFont="1" applyBorder="1" applyAlignment="1">
      <alignment/>
    </xf>
    <xf numFmtId="190" fontId="12" fillId="0" borderId="28" xfId="0" applyNumberFormat="1" applyFont="1" applyBorder="1" applyAlignment="1">
      <alignment/>
    </xf>
    <xf numFmtId="190" fontId="12" fillId="0" borderId="23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/>
    </xf>
    <xf numFmtId="190" fontId="12" fillId="0" borderId="27" xfId="0" applyNumberFormat="1" applyFont="1" applyBorder="1" applyAlignment="1">
      <alignment horizontal="center"/>
    </xf>
    <xf numFmtId="190" fontId="12" fillId="0" borderId="32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190" fontId="12" fillId="0" borderId="32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190" fontId="4" fillId="0" borderId="27" xfId="0" applyNumberFormat="1" applyFont="1" applyBorder="1" applyAlignment="1">
      <alignment horizontal="center" vertical="center"/>
    </xf>
    <xf numFmtId="190" fontId="4" fillId="0" borderId="23" xfId="0" applyNumberFormat="1" applyFont="1" applyBorder="1" applyAlignment="1">
      <alignment horizontal="center" vertical="center"/>
    </xf>
    <xf numFmtId="190" fontId="4" fillId="0" borderId="14" xfId="0" applyNumberFormat="1" applyFont="1" applyBorder="1" applyAlignment="1">
      <alignment horizontal="center" vertical="center"/>
    </xf>
    <xf numFmtId="190" fontId="4" fillId="0" borderId="4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1" fontId="4" fillId="0" borderId="27" xfId="62" applyFont="1" applyBorder="1" applyAlignment="1">
      <alignment horizontal="center"/>
    </xf>
    <xf numFmtId="171" fontId="4" fillId="0" borderId="23" xfId="62" applyFont="1" applyBorder="1" applyAlignment="1">
      <alignment horizontal="center"/>
    </xf>
    <xf numFmtId="171" fontId="4" fillId="0" borderId="14" xfId="62" applyFont="1" applyBorder="1" applyAlignment="1">
      <alignment horizontal="center"/>
    </xf>
    <xf numFmtId="190" fontId="11" fillId="0" borderId="58" xfId="62" applyNumberFormat="1" applyFont="1" applyBorder="1" applyAlignment="1">
      <alignment horizontal="center" vertical="center"/>
    </xf>
    <xf numFmtId="190" fontId="11" fillId="0" borderId="34" xfId="62" applyNumberFormat="1" applyFont="1" applyBorder="1" applyAlignment="1">
      <alignment horizontal="center" vertical="center"/>
    </xf>
    <xf numFmtId="4" fontId="4" fillId="0" borderId="12" xfId="62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4" fontId="4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5" fillId="0" borderId="10" xfId="53" applyFont="1" applyBorder="1" applyAlignment="1">
      <alignment horizontal="left" indent="8"/>
      <protection/>
    </xf>
    <xf numFmtId="190" fontId="10" fillId="0" borderId="23" xfId="54" applyNumberFormat="1" applyFont="1" applyBorder="1" applyAlignment="1">
      <alignment horizontal="center"/>
      <protection/>
    </xf>
    <xf numFmtId="0" fontId="10" fillId="0" borderId="27" xfId="54" applyFont="1" applyBorder="1">
      <alignment/>
      <protection/>
    </xf>
    <xf numFmtId="190" fontId="10" fillId="0" borderId="14" xfId="54" applyNumberFormat="1" applyFont="1" applyBorder="1" applyAlignment="1">
      <alignment horizontal="center"/>
      <protection/>
    </xf>
    <xf numFmtId="0" fontId="15" fillId="0" borderId="26" xfId="54" applyFont="1" applyBorder="1" applyAlignment="1">
      <alignment horizontal="center"/>
      <protection/>
    </xf>
    <xf numFmtId="2" fontId="20" fillId="0" borderId="27" xfId="54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90" fontId="12" fillId="0" borderId="27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0" fontId="10" fillId="0" borderId="13" xfId="54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7" fillId="0" borderId="2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190" fontId="12" fillId="0" borderId="24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/>
    </xf>
    <xf numFmtId="190" fontId="12" fillId="0" borderId="29" xfId="0" applyNumberFormat="1" applyFont="1" applyBorder="1" applyAlignment="1">
      <alignment/>
    </xf>
    <xf numFmtId="190" fontId="12" fillId="0" borderId="28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horizontal="center"/>
    </xf>
    <xf numFmtId="190" fontId="12" fillId="0" borderId="24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2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190" fontId="12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justify" wrapText="1"/>
    </xf>
    <xf numFmtId="190" fontId="12" fillId="0" borderId="42" xfId="0" applyNumberFormat="1" applyFont="1" applyBorder="1" applyAlignment="1">
      <alignment horizontal="center"/>
    </xf>
    <xf numFmtId="190" fontId="12" fillId="0" borderId="43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190" fontId="12" fillId="0" borderId="29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190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90" fontId="12" fillId="0" borderId="18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/>
    </xf>
    <xf numFmtId="190" fontId="12" fillId="0" borderId="32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2" fontId="10" fillId="0" borderId="23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73" fontId="10" fillId="0" borderId="13" xfId="0" applyNumberFormat="1" applyFont="1" applyBorder="1" applyAlignment="1">
      <alignment horizontal="left" wrapText="1"/>
    </xf>
    <xf numFmtId="4" fontId="4" fillId="0" borderId="14" xfId="62" applyNumberFormat="1" applyFont="1" applyBorder="1" applyAlignment="1">
      <alignment horizontal="center"/>
    </xf>
    <xf numFmtId="4" fontId="4" fillId="0" borderId="24" xfId="62" applyNumberFormat="1" applyFont="1" applyBorder="1" applyAlignment="1">
      <alignment horizontal="center"/>
    </xf>
    <xf numFmtId="4" fontId="4" fillId="0" borderId="23" xfId="62" applyNumberFormat="1" applyFont="1" applyBorder="1" applyAlignment="1">
      <alignment horizontal="center"/>
    </xf>
    <xf numFmtId="0" fontId="10" fillId="0" borderId="60" xfId="0" applyFont="1" applyBorder="1" applyAlignment="1">
      <alignment wrapText="1"/>
    </xf>
    <xf numFmtId="0" fontId="10" fillId="0" borderId="61" xfId="0" applyFont="1" applyBorder="1" applyAlignment="1">
      <alignment horizontal="center" wrapText="1"/>
    </xf>
    <xf numFmtId="2" fontId="4" fillId="0" borderId="62" xfId="0" applyNumberFormat="1" applyFont="1" applyBorder="1" applyAlignment="1">
      <alignment horizontal="center"/>
    </xf>
    <xf numFmtId="0" fontId="25" fillId="0" borderId="10" xfId="53" applyFont="1" applyBorder="1" applyAlignment="1">
      <alignment horizontal="left"/>
      <protection/>
    </xf>
    <xf numFmtId="0" fontId="19" fillId="0" borderId="10" xfId="53" applyFont="1" applyBorder="1" applyAlignment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19" fillId="0" borderId="26" xfId="53" applyFont="1" applyBorder="1">
      <alignment/>
      <protection/>
    </xf>
    <xf numFmtId="0" fontId="19" fillId="0" borderId="27" xfId="53" applyFont="1" applyBorder="1" applyAlignment="1">
      <alignment horizontal="center"/>
      <protection/>
    </xf>
    <xf numFmtId="4" fontId="9" fillId="0" borderId="27" xfId="0" applyNumberFormat="1" applyFont="1" applyBorder="1" applyAlignment="1">
      <alignment horizontal="center"/>
    </xf>
    <xf numFmtId="0" fontId="19" fillId="0" borderId="27" xfId="53" applyFont="1" applyBorder="1">
      <alignment/>
      <protection/>
    </xf>
    <xf numFmtId="0" fontId="25" fillId="0" borderId="27" xfId="53" applyFont="1" applyBorder="1">
      <alignment/>
      <protection/>
    </xf>
    <xf numFmtId="0" fontId="19" fillId="0" borderId="27" xfId="53" applyFont="1" applyBorder="1" applyAlignment="1">
      <alignment wrapText="1"/>
      <protection/>
    </xf>
    <xf numFmtId="0" fontId="19" fillId="0" borderId="26" xfId="53" applyFont="1" applyBorder="1" applyAlignment="1">
      <alignment wrapText="1"/>
      <protection/>
    </xf>
    <xf numFmtId="0" fontId="25" fillId="0" borderId="26" xfId="53" applyFont="1" applyBorder="1">
      <alignment/>
      <protection/>
    </xf>
    <xf numFmtId="0" fontId="25" fillId="0" borderId="26" xfId="53" applyFont="1" applyBorder="1" applyAlignment="1">
      <alignment wrapText="1"/>
      <protection/>
    </xf>
    <xf numFmtId="0" fontId="19" fillId="0" borderId="27" xfId="53" applyFont="1" applyBorder="1" applyAlignment="1">
      <alignment horizontal="center" wrapText="1"/>
      <protection/>
    </xf>
    <xf numFmtId="0" fontId="25" fillId="0" borderId="26" xfId="53" applyFont="1" applyBorder="1" applyAlignment="1">
      <alignment vertical="top" wrapText="1"/>
      <protection/>
    </xf>
    <xf numFmtId="0" fontId="25" fillId="0" borderId="26" xfId="53" applyFont="1" applyBorder="1" applyAlignment="1">
      <alignment horizontal="left" wrapText="1"/>
      <protection/>
    </xf>
    <xf numFmtId="0" fontId="25" fillId="0" borderId="27" xfId="53" applyFont="1" applyBorder="1" applyAlignment="1">
      <alignment horizontal="left" wrapText="1"/>
      <protection/>
    </xf>
    <xf numFmtId="0" fontId="25" fillId="0" borderId="26" xfId="53" applyFont="1" applyBorder="1" applyAlignment="1">
      <alignment horizontal="left"/>
      <protection/>
    </xf>
    <xf numFmtId="0" fontId="19" fillId="0" borderId="26" xfId="53" applyFont="1" applyBorder="1" applyAlignment="1">
      <alignment horizontal="left"/>
      <protection/>
    </xf>
    <xf numFmtId="0" fontId="25" fillId="0" borderId="14" xfId="53" applyFont="1" applyBorder="1" applyAlignment="1">
      <alignment horizontal="left" wrapText="1"/>
      <protection/>
    </xf>
    <xf numFmtId="0" fontId="19" fillId="0" borderId="14" xfId="53" applyFont="1" applyBorder="1" applyAlignment="1">
      <alignment horizontal="center"/>
      <protection/>
    </xf>
    <xf numFmtId="4" fontId="9" fillId="0" borderId="61" xfId="0" applyNumberFormat="1" applyFont="1" applyBorder="1" applyAlignment="1">
      <alignment horizontal="center"/>
    </xf>
    <xf numFmtId="0" fontId="10" fillId="0" borderId="12" xfId="53" applyFont="1" applyBorder="1" applyAlignment="1">
      <alignment wrapText="1"/>
      <protection/>
    </xf>
    <xf numFmtId="0" fontId="10" fillId="0" borderId="13" xfId="53" applyFont="1" applyBorder="1" applyAlignment="1">
      <alignment horizontal="center"/>
      <protection/>
    </xf>
    <xf numFmtId="0" fontId="10" fillId="0" borderId="14" xfId="53" applyFont="1" applyBorder="1" applyAlignment="1">
      <alignment wrapText="1"/>
      <protection/>
    </xf>
    <xf numFmtId="0" fontId="0" fillId="0" borderId="0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2" fillId="0" borderId="24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190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6" xfId="0" applyFont="1" applyBorder="1" applyAlignment="1">
      <alignment horizontal="center"/>
    </xf>
    <xf numFmtId="0" fontId="15" fillId="0" borderId="22" xfId="54" applyFont="1" applyBorder="1" applyAlignment="1">
      <alignment horizontal="center"/>
      <protection/>
    </xf>
    <xf numFmtId="0" fontId="20" fillId="0" borderId="23" xfId="54" applyFont="1" applyBorder="1" applyAlignment="1">
      <alignment horizontal="center"/>
      <protection/>
    </xf>
    <xf numFmtId="0" fontId="10" fillId="0" borderId="27" xfId="54" applyFont="1" applyBorder="1" applyAlignment="1">
      <alignment horizontal="center" wrapText="1"/>
      <protection/>
    </xf>
    <xf numFmtId="9" fontId="65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5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190" fontId="65" fillId="0" borderId="12" xfId="0" applyNumberFormat="1" applyFont="1" applyBorder="1" applyAlignment="1">
      <alignment horizontal="center"/>
    </xf>
    <xf numFmtId="0" fontId="65" fillId="0" borderId="0" xfId="0" applyFont="1" applyFill="1" applyAlignment="1">
      <alignment/>
    </xf>
    <xf numFmtId="16" fontId="4" fillId="0" borderId="13" xfId="0" applyNumberFormat="1" applyFont="1" applyBorder="1" applyAlignment="1">
      <alignment/>
    </xf>
    <xf numFmtId="0" fontId="65" fillId="0" borderId="0" xfId="0" applyFont="1" applyAlignment="1">
      <alignment/>
    </xf>
    <xf numFmtId="2" fontId="65" fillId="0" borderId="0" xfId="0" applyNumberFormat="1" applyFont="1" applyAlignment="1">
      <alignment/>
    </xf>
    <xf numFmtId="0" fontId="7" fillId="0" borderId="25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95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4" fontId="4" fillId="0" borderId="23" xfId="0" applyNumberFormat="1" applyFont="1" applyBorder="1" applyAlignment="1">
      <alignment horizontal="center"/>
    </xf>
    <xf numFmtId="0" fontId="65" fillId="0" borderId="0" xfId="0" applyFont="1" applyFill="1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90" fontId="12" fillId="0" borderId="63" xfId="0" applyNumberFormat="1" applyFont="1" applyBorder="1" applyAlignment="1">
      <alignment horizontal="center"/>
    </xf>
    <xf numFmtId="190" fontId="12" fillId="0" borderId="22" xfId="0" applyNumberFormat="1" applyFont="1" applyBorder="1" applyAlignment="1">
      <alignment horizontal="center"/>
    </xf>
    <xf numFmtId="190" fontId="12" fillId="0" borderId="26" xfId="0" applyNumberFormat="1" applyFont="1" applyBorder="1" applyAlignment="1">
      <alignment horizontal="center"/>
    </xf>
    <xf numFmtId="0" fontId="17" fillId="0" borderId="39" xfId="0" applyFont="1" applyBorder="1" applyAlignment="1">
      <alignment/>
    </xf>
    <xf numFmtId="0" fontId="17" fillId="0" borderId="63" xfId="0" applyFont="1" applyBorder="1" applyAlignment="1">
      <alignment/>
    </xf>
    <xf numFmtId="190" fontId="12" fillId="0" borderId="17" xfId="0" applyNumberFormat="1" applyFont="1" applyBorder="1" applyAlignment="1">
      <alignment horizontal="center"/>
    </xf>
    <xf numFmtId="0" fontId="17" fillId="0" borderId="49" xfId="0" applyFont="1" applyBorder="1" applyAlignment="1">
      <alignment/>
    </xf>
    <xf numFmtId="190" fontId="12" fillId="0" borderId="49" xfId="0" applyNumberFormat="1" applyFont="1" applyBorder="1" applyAlignment="1">
      <alignment/>
    </xf>
    <xf numFmtId="9" fontId="4" fillId="0" borderId="0" xfId="59" applyFont="1" applyAlignment="1">
      <alignment/>
    </xf>
    <xf numFmtId="0" fontId="10" fillId="0" borderId="61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justify" wrapText="1"/>
    </xf>
    <xf numFmtId="0" fontId="12" fillId="0" borderId="26" xfId="0" applyFont="1" applyBorder="1" applyAlignment="1">
      <alignment horizontal="center" wrapText="1"/>
    </xf>
    <xf numFmtId="2" fontId="12" fillId="0" borderId="44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/>
    </xf>
    <xf numFmtId="190" fontId="12" fillId="0" borderId="32" xfId="0" applyNumberFormat="1" applyFont="1" applyBorder="1" applyAlignment="1">
      <alignment/>
    </xf>
    <xf numFmtId="0" fontId="11" fillId="0" borderId="23" xfId="0" applyFont="1" applyBorder="1" applyAlignment="1">
      <alignment horizontal="justify" wrapText="1"/>
    </xf>
    <xf numFmtId="0" fontId="12" fillId="0" borderId="22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11" fillId="0" borderId="14" xfId="0" applyFont="1" applyBorder="1" applyAlignment="1">
      <alignment horizontal="justify" wrapText="1"/>
    </xf>
    <xf numFmtId="0" fontId="12" fillId="0" borderId="15" xfId="0" applyFont="1" applyBorder="1" applyAlignment="1">
      <alignment horizontal="center" wrapText="1"/>
    </xf>
    <xf numFmtId="190" fontId="12" fillId="0" borderId="15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190" fontId="12" fillId="0" borderId="27" xfId="0" applyNumberFormat="1" applyFont="1" applyBorder="1" applyAlignment="1">
      <alignment/>
    </xf>
    <xf numFmtId="0" fontId="67" fillId="0" borderId="49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7" xfId="0" applyFont="1" applyBorder="1" applyAlignment="1">
      <alignment vertical="center" wrapText="1"/>
    </xf>
    <xf numFmtId="0" fontId="68" fillId="0" borderId="27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40" xfId="0" applyFont="1" applyBorder="1" applyAlignment="1">
      <alignment vertical="center" wrapText="1"/>
    </xf>
    <xf numFmtId="0" fontId="68" fillId="0" borderId="4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0" borderId="15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0" fillId="0" borderId="23" xfId="54" applyFont="1" applyBorder="1" applyAlignment="1">
      <alignment horizontal="center" wrapText="1"/>
      <protection/>
    </xf>
    <xf numFmtId="2" fontId="69" fillId="0" borderId="0" xfId="54" applyNumberFormat="1" applyFont="1" applyBorder="1" applyAlignment="1">
      <alignment horizontal="center"/>
      <protection/>
    </xf>
    <xf numFmtId="0" fontId="10" fillId="0" borderId="42" xfId="0" applyFont="1" applyBorder="1" applyAlignment="1">
      <alignment wrapText="1"/>
    </xf>
    <xf numFmtId="2" fontId="2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2" fontId="12" fillId="0" borderId="27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/>
    </xf>
    <xf numFmtId="190" fontId="12" fillId="0" borderId="44" xfId="0" applyNumberFormat="1" applyFont="1" applyBorder="1" applyAlignment="1">
      <alignment horizontal="center"/>
    </xf>
    <xf numFmtId="190" fontId="12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 horizontal="justify" wrapText="1"/>
    </xf>
    <xf numFmtId="0" fontId="11" fillId="0" borderId="26" xfId="0" applyFont="1" applyBorder="1" applyAlignment="1">
      <alignment horizontal="justify"/>
    </xf>
    <xf numFmtId="0" fontId="11" fillId="0" borderId="22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11" fillId="0" borderId="25" xfId="0" applyFont="1" applyBorder="1" applyAlignment="1">
      <alignment horizontal="justify" wrapText="1"/>
    </xf>
    <xf numFmtId="0" fontId="12" fillId="0" borderId="48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2" fillId="0" borderId="47" xfId="0" applyFont="1" applyBorder="1" applyAlignment="1">
      <alignment horizontal="center"/>
    </xf>
    <xf numFmtId="190" fontId="12" fillId="0" borderId="40" xfId="0" applyNumberFormat="1" applyFont="1" applyBorder="1" applyAlignment="1">
      <alignment horizontal="center"/>
    </xf>
    <xf numFmtId="190" fontId="12" fillId="0" borderId="47" xfId="0" applyNumberFormat="1" applyFont="1" applyBorder="1" applyAlignment="1">
      <alignment horizontal="center"/>
    </xf>
    <xf numFmtId="2" fontId="12" fillId="0" borderId="64" xfId="0" applyNumberFormat="1" applyFont="1" applyBorder="1" applyAlignment="1">
      <alignment horizontal="center"/>
    </xf>
    <xf numFmtId="2" fontId="12" fillId="0" borderId="47" xfId="0" applyNumberFormat="1" applyFont="1" applyBorder="1" applyAlignment="1">
      <alignment/>
    </xf>
    <xf numFmtId="190" fontId="12" fillId="0" borderId="47" xfId="0" applyNumberFormat="1" applyFont="1" applyBorder="1" applyAlignment="1">
      <alignment/>
    </xf>
    <xf numFmtId="190" fontId="12" fillId="0" borderId="47" xfId="0" applyNumberFormat="1" applyFont="1" applyBorder="1" applyAlignment="1">
      <alignment horizontal="center"/>
    </xf>
    <xf numFmtId="190" fontId="12" fillId="0" borderId="40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90" fontId="10" fillId="0" borderId="43" xfId="0" applyNumberFormat="1" applyFont="1" applyBorder="1" applyAlignment="1">
      <alignment horizontal="center"/>
    </xf>
    <xf numFmtId="190" fontId="10" fillId="0" borderId="27" xfId="54" applyNumberFormat="1" applyFont="1" applyBorder="1" applyAlignment="1">
      <alignment horizontal="center"/>
      <protection/>
    </xf>
    <xf numFmtId="0" fontId="10" fillId="0" borderId="22" xfId="54" applyFont="1" applyBorder="1" applyAlignment="1">
      <alignment horizontal="left" wrapText="1"/>
      <protection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4" fillId="0" borderId="14" xfId="0" applyFont="1" applyBorder="1" applyAlignment="1">
      <alignment wrapText="1"/>
    </xf>
    <xf numFmtId="0" fontId="10" fillId="0" borderId="22" xfId="54" applyFont="1" applyBorder="1" applyAlignment="1">
      <alignment wrapText="1"/>
      <protection/>
    </xf>
    <xf numFmtId="0" fontId="10" fillId="0" borderId="12" xfId="54" applyFont="1" applyBorder="1" applyAlignment="1">
      <alignment horizontal="center" wrapText="1"/>
      <protection/>
    </xf>
    <xf numFmtId="0" fontId="10" fillId="0" borderId="26" xfId="54" applyFont="1" applyBorder="1" applyAlignment="1">
      <alignment wrapText="1"/>
      <protection/>
    </xf>
    <xf numFmtId="0" fontId="10" fillId="0" borderId="12" xfId="54" applyFont="1" applyBorder="1" applyAlignment="1">
      <alignment wrapText="1"/>
      <protection/>
    </xf>
    <xf numFmtId="0" fontId="10" fillId="0" borderId="27" xfId="54" applyFont="1" applyBorder="1" applyAlignment="1">
      <alignment horizontal="left" wrapText="1"/>
      <protection/>
    </xf>
    <xf numFmtId="0" fontId="10" fillId="0" borderId="44" xfId="54" applyFont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0" fontId="4" fillId="0" borderId="49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2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justify" vertical="top" wrapText="1"/>
    </xf>
    <xf numFmtId="190" fontId="10" fillId="0" borderId="27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center"/>
    </xf>
    <xf numFmtId="190" fontId="10" fillId="0" borderId="24" xfId="0" applyNumberFormat="1" applyFont="1" applyBorder="1" applyAlignment="1">
      <alignment horizontal="center"/>
    </xf>
    <xf numFmtId="0" fontId="10" fillId="0" borderId="23" xfId="0" applyFont="1" applyBorder="1" applyAlignment="1">
      <alignment horizontal="justify" vertical="top" wrapText="1"/>
    </xf>
    <xf numFmtId="190" fontId="10" fillId="0" borderId="2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68" fillId="33" borderId="10" xfId="0" applyFont="1" applyFill="1" applyBorder="1" applyAlignment="1">
      <alignment/>
    </xf>
    <xf numFmtId="4" fontId="68" fillId="0" borderId="10" xfId="0" applyNumberFormat="1" applyFont="1" applyBorder="1" applyAlignment="1">
      <alignment vertical="center"/>
    </xf>
    <xf numFmtId="0" fontId="68" fillId="33" borderId="27" xfId="0" applyFont="1" applyFill="1" applyBorder="1" applyAlignment="1">
      <alignment/>
    </xf>
    <xf numFmtId="4" fontId="68" fillId="0" borderId="27" xfId="0" applyNumberFormat="1" applyFont="1" applyBorder="1" applyAlignment="1">
      <alignment vertical="center"/>
    </xf>
    <xf numFmtId="0" fontId="67" fillId="33" borderId="27" xfId="0" applyFont="1" applyFill="1" applyBorder="1" applyAlignment="1">
      <alignment/>
    </xf>
    <xf numFmtId="0" fontId="67" fillId="33" borderId="27" xfId="0" applyFont="1" applyFill="1" applyBorder="1" applyAlignment="1">
      <alignment wrapText="1"/>
    </xf>
    <xf numFmtId="0" fontId="67" fillId="33" borderId="27" xfId="0" applyFont="1" applyFill="1" applyBorder="1" applyAlignment="1">
      <alignment vertical="center" wrapText="1"/>
    </xf>
    <xf numFmtId="0" fontId="67" fillId="33" borderId="14" xfId="0" applyFont="1" applyFill="1" applyBorder="1" applyAlignment="1">
      <alignment vertical="center" wrapText="1"/>
    </xf>
    <xf numFmtId="4" fontId="68" fillId="0" borderId="14" xfId="0" applyNumberFormat="1" applyFont="1" applyBorder="1" applyAlignment="1">
      <alignment vertical="center"/>
    </xf>
    <xf numFmtId="0" fontId="67" fillId="33" borderId="10" xfId="0" applyFont="1" applyFill="1" applyBorder="1" applyAlignment="1">
      <alignment vertical="center" wrapText="1"/>
    </xf>
    <xf numFmtId="0" fontId="67" fillId="33" borderId="27" xfId="0" applyFont="1" applyFill="1" applyBorder="1" applyAlignment="1">
      <alignment horizontal="left" vertical="center" wrapText="1"/>
    </xf>
    <xf numFmtId="0" fontId="67" fillId="33" borderId="26" xfId="0" applyFont="1" applyFill="1" applyBorder="1" applyAlignment="1">
      <alignment wrapText="1"/>
    </xf>
    <xf numFmtId="0" fontId="67" fillId="0" borderId="23" xfId="0" applyFont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4" fontId="68" fillId="0" borderId="40" xfId="0" applyNumberFormat="1" applyFont="1" applyBorder="1" applyAlignment="1">
      <alignment horizontal="right" vertical="center" wrapText="1"/>
    </xf>
    <xf numFmtId="4" fontId="68" fillId="0" borderId="14" xfId="0" applyNumberFormat="1" applyFont="1" applyBorder="1" applyAlignment="1">
      <alignment horizontal="right" vertical="center" wrapText="1"/>
    </xf>
    <xf numFmtId="190" fontId="10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62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0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15" fillId="0" borderId="20" xfId="0" applyFont="1" applyBorder="1" applyAlignment="1">
      <alignment horizontal="right"/>
    </xf>
    <xf numFmtId="0" fontId="10" fillId="0" borderId="39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center" wrapText="1"/>
    </xf>
    <xf numFmtId="0" fontId="70" fillId="33" borderId="39" xfId="0" applyFont="1" applyFill="1" applyBorder="1" applyAlignment="1">
      <alignment horizontal="left" vertical="center" wrapText="1"/>
    </xf>
    <xf numFmtId="0" fontId="70" fillId="33" borderId="63" xfId="0" applyFont="1" applyFill="1" applyBorder="1" applyAlignment="1">
      <alignment horizontal="left" vertical="center" wrapText="1"/>
    </xf>
    <xf numFmtId="0" fontId="70" fillId="33" borderId="38" xfId="0" applyFont="1" applyFill="1" applyBorder="1" applyAlignment="1">
      <alignment horizontal="left" vertical="center" wrapText="1"/>
    </xf>
    <xf numFmtId="0" fontId="71" fillId="33" borderId="39" xfId="0" applyFont="1" applyFill="1" applyBorder="1" applyAlignment="1">
      <alignment horizontal="left" vertical="center" wrapText="1"/>
    </xf>
    <xf numFmtId="0" fontId="71" fillId="33" borderId="63" xfId="0" applyFont="1" applyFill="1" applyBorder="1" applyAlignment="1">
      <alignment horizontal="left" vertical="center" wrapText="1"/>
    </xf>
    <xf numFmtId="0" fontId="71" fillId="33" borderId="38" xfId="0" applyFont="1" applyFill="1" applyBorder="1" applyAlignment="1">
      <alignment horizontal="left" vertical="center" wrapText="1"/>
    </xf>
    <xf numFmtId="0" fontId="10" fillId="0" borderId="0" xfId="54" applyFont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2" fillId="0" borderId="2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5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0" fontId="10" fillId="0" borderId="27" xfId="0" applyNumberFormat="1" applyFont="1" applyBorder="1" applyAlignment="1">
      <alignment horizontal="center" vertical="center" wrapText="1"/>
    </xf>
    <xf numFmtId="190" fontId="10" fillId="0" borderId="62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811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7440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7440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7811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7811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7440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7440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7811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5.875" style="30" customWidth="1"/>
    <col min="2" max="2" width="80.00390625" style="30" customWidth="1"/>
    <col min="3" max="3" width="20.25390625" style="30" customWidth="1"/>
    <col min="4" max="16384" width="9.125" style="30" customWidth="1"/>
  </cols>
  <sheetData>
    <row r="1" ht="15.75">
      <c r="A1" s="46" t="s">
        <v>501</v>
      </c>
    </row>
    <row r="2" ht="15.75">
      <c r="A2" s="46"/>
    </row>
    <row r="4" spans="1:2" ht="15.75">
      <c r="A4" s="48" t="s">
        <v>24</v>
      </c>
      <c r="B4" s="135" t="s">
        <v>264</v>
      </c>
    </row>
    <row r="5" spans="1:2" ht="15.75">
      <c r="A5" s="50" t="s">
        <v>25</v>
      </c>
      <c r="B5" s="86" t="s">
        <v>23</v>
      </c>
    </row>
    <row r="6" spans="1:2" ht="15.75">
      <c r="A6" s="620" t="s">
        <v>78</v>
      </c>
      <c r="B6" s="621" t="s">
        <v>26</v>
      </c>
    </row>
    <row r="7" spans="1:2" ht="15.75">
      <c r="A7" s="53"/>
      <c r="B7" s="87" t="s">
        <v>847</v>
      </c>
    </row>
    <row r="8" spans="1:2" ht="15.75">
      <c r="A8" s="53"/>
      <c r="B8" s="87" t="s">
        <v>848</v>
      </c>
    </row>
    <row r="9" spans="1:2" ht="15.75">
      <c r="A9" s="175" t="s">
        <v>77</v>
      </c>
      <c r="B9" s="192" t="s">
        <v>849</v>
      </c>
    </row>
    <row r="10" spans="1:2" ht="15.75">
      <c r="A10" s="164"/>
      <c r="B10" s="193" t="s">
        <v>850</v>
      </c>
    </row>
    <row r="11" spans="1:2" ht="15.75">
      <c r="A11" s="53" t="s">
        <v>27</v>
      </c>
      <c r="B11" s="87" t="s">
        <v>849</v>
      </c>
    </row>
    <row r="12" spans="1:2" ht="15.75">
      <c r="A12" s="53"/>
      <c r="B12" s="87" t="s">
        <v>851</v>
      </c>
    </row>
    <row r="13" spans="1:2" ht="15.75">
      <c r="A13" s="53"/>
      <c r="B13" s="87" t="s">
        <v>28</v>
      </c>
    </row>
    <row r="14" spans="1:2" ht="15.75">
      <c r="A14" s="53"/>
      <c r="B14" s="87" t="s">
        <v>29</v>
      </c>
    </row>
    <row r="15" spans="1:2" ht="15.75">
      <c r="A15" s="53"/>
      <c r="B15" s="87" t="s">
        <v>30</v>
      </c>
    </row>
    <row r="16" spans="1:2" ht="15.75">
      <c r="A16" s="175" t="s">
        <v>79</v>
      </c>
      <c r="B16" s="192" t="s">
        <v>849</v>
      </c>
    </row>
    <row r="17" spans="1:2" ht="15.75">
      <c r="A17" s="53"/>
      <c r="B17" s="87" t="s">
        <v>852</v>
      </c>
    </row>
    <row r="18" spans="1:2" ht="15.75">
      <c r="A18" s="164"/>
      <c r="B18" s="193" t="s">
        <v>853</v>
      </c>
    </row>
    <row r="19" spans="1:2" ht="15.75">
      <c r="A19" s="53" t="s">
        <v>154</v>
      </c>
      <c r="B19" s="87" t="s">
        <v>31</v>
      </c>
    </row>
    <row r="20" spans="1:2" ht="31.5">
      <c r="A20" s="174" t="s">
        <v>360</v>
      </c>
      <c r="B20" s="309" t="s">
        <v>367</v>
      </c>
    </row>
    <row r="21" spans="1:2" ht="15.75">
      <c r="A21" s="174" t="s">
        <v>32</v>
      </c>
      <c r="B21" s="194" t="s">
        <v>839</v>
      </c>
    </row>
    <row r="22" spans="1:2" ht="15.75">
      <c r="A22" s="53" t="s">
        <v>236</v>
      </c>
      <c r="B22" s="87" t="s">
        <v>33</v>
      </c>
    </row>
    <row r="23" spans="1:2" ht="15.75">
      <c r="A23" s="174" t="s">
        <v>237</v>
      </c>
      <c r="B23" s="194" t="s">
        <v>34</v>
      </c>
    </row>
    <row r="24" spans="1:2" ht="15.75">
      <c r="A24" s="174" t="s">
        <v>238</v>
      </c>
      <c r="B24" s="194" t="s">
        <v>35</v>
      </c>
    </row>
    <row r="25" spans="1:2" ht="15.75">
      <c r="A25" s="175" t="s">
        <v>239</v>
      </c>
      <c r="B25" s="537" t="s">
        <v>840</v>
      </c>
    </row>
    <row r="26" spans="1:2" ht="15.75">
      <c r="A26" s="174" t="s">
        <v>109</v>
      </c>
      <c r="B26" s="194" t="s">
        <v>36</v>
      </c>
    </row>
    <row r="27" spans="1:2" ht="15.75">
      <c r="A27" s="174" t="s">
        <v>140</v>
      </c>
      <c r="B27" s="194" t="s">
        <v>37</v>
      </c>
    </row>
    <row r="28" spans="1:2" ht="15.75">
      <c r="A28" s="174" t="s">
        <v>241</v>
      </c>
      <c r="B28" s="194" t="s">
        <v>38</v>
      </c>
    </row>
    <row r="29" spans="1:2" ht="15.75">
      <c r="A29" s="174" t="s">
        <v>500</v>
      </c>
      <c r="B29" s="194" t="s">
        <v>841</v>
      </c>
    </row>
    <row r="30" spans="1:2" ht="15.75">
      <c r="A30" s="174" t="s">
        <v>1</v>
      </c>
      <c r="B30" s="194" t="s">
        <v>39</v>
      </c>
    </row>
    <row r="31" spans="1:2" ht="15.75">
      <c r="A31" s="174" t="s">
        <v>98</v>
      </c>
      <c r="B31" s="194" t="s">
        <v>40</v>
      </c>
    </row>
    <row r="32" spans="1:2" ht="15.75">
      <c r="A32" s="174" t="s">
        <v>132</v>
      </c>
      <c r="B32" s="309" t="s">
        <v>842</v>
      </c>
    </row>
    <row r="33" spans="1:2" ht="15.75">
      <c r="A33" s="174" t="s">
        <v>17</v>
      </c>
      <c r="B33" s="194" t="s">
        <v>843</v>
      </c>
    </row>
    <row r="34" spans="1:2" ht="15.75" hidden="1">
      <c r="A34" s="58" t="s">
        <v>608</v>
      </c>
      <c r="B34" s="87" t="s">
        <v>41</v>
      </c>
    </row>
    <row r="35" spans="1:2" ht="15.75" hidden="1">
      <c r="A35" s="175" t="s">
        <v>609</v>
      </c>
      <c r="B35" s="87" t="s">
        <v>42</v>
      </c>
    </row>
    <row r="36" spans="1:2" ht="15.75">
      <c r="A36" s="497" t="s">
        <v>11</v>
      </c>
      <c r="B36" s="622" t="s">
        <v>844</v>
      </c>
    </row>
    <row r="47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8" sqref="A28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107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288</v>
      </c>
    </row>
    <row r="2" ht="15" customHeight="1">
      <c r="A2" s="57" t="s">
        <v>289</v>
      </c>
    </row>
    <row r="3" spans="1:2" ht="15" customHeight="1">
      <c r="A3" s="26"/>
      <c r="B3" s="23"/>
    </row>
    <row r="4" spans="1:2" ht="15" customHeight="1">
      <c r="A4" s="26"/>
      <c r="B4" s="23" t="s">
        <v>237</v>
      </c>
    </row>
    <row r="5" spans="1:2" ht="15" customHeight="1">
      <c r="A5" s="15" t="s">
        <v>290</v>
      </c>
      <c r="B5" s="13" t="s">
        <v>245</v>
      </c>
    </row>
    <row r="6" spans="1:2" ht="15" customHeight="1">
      <c r="A6" s="6"/>
      <c r="B6" s="14" t="s">
        <v>7</v>
      </c>
    </row>
    <row r="7" spans="1:2" ht="15" customHeight="1">
      <c r="A7" s="170" t="s">
        <v>291</v>
      </c>
      <c r="B7" s="169"/>
    </row>
    <row r="8" spans="1:5" ht="15" customHeight="1">
      <c r="A8" s="171" t="s">
        <v>380</v>
      </c>
      <c r="B8" s="123">
        <v>445</v>
      </c>
      <c r="C8" s="106"/>
      <c r="D8" s="19"/>
      <c r="E8" s="19"/>
    </row>
    <row r="9" spans="1:5" ht="15" customHeight="1">
      <c r="A9" s="124" t="s">
        <v>169</v>
      </c>
      <c r="B9" s="172">
        <v>186</v>
      </c>
      <c r="C9" s="106"/>
      <c r="D9" s="20"/>
      <c r="E9" s="19"/>
    </row>
    <row r="10" spans="1:5" ht="15" customHeight="1">
      <c r="A10" s="124" t="s">
        <v>292</v>
      </c>
      <c r="B10" s="172">
        <v>170</v>
      </c>
      <c r="C10" s="106"/>
      <c r="D10" s="20"/>
      <c r="E10" s="19"/>
    </row>
    <row r="11" spans="1:5" ht="15" customHeight="1">
      <c r="A11" s="124" t="s">
        <v>293</v>
      </c>
      <c r="B11" s="172">
        <v>212</v>
      </c>
      <c r="C11" s="106"/>
      <c r="D11" s="19"/>
      <c r="E11" s="19"/>
    </row>
    <row r="12" spans="1:5" ht="15" customHeight="1">
      <c r="A12" s="124" t="s">
        <v>294</v>
      </c>
      <c r="B12" s="172">
        <v>85</v>
      </c>
      <c r="C12" s="106"/>
      <c r="D12" s="20"/>
      <c r="E12" s="19"/>
    </row>
    <row r="13" spans="1:5" ht="15" customHeight="1">
      <c r="A13" s="125" t="s">
        <v>295</v>
      </c>
      <c r="B13" s="122">
        <v>90</v>
      </c>
      <c r="C13" s="106"/>
      <c r="D13" s="20"/>
      <c r="E13" s="19"/>
    </row>
    <row r="14" spans="1:2" ht="15" customHeight="1">
      <c r="A14" s="173" t="s">
        <v>296</v>
      </c>
      <c r="B14" s="169"/>
    </row>
    <row r="15" spans="1:2" ht="15" customHeight="1">
      <c r="A15" s="117" t="s">
        <v>297</v>
      </c>
      <c r="B15" s="123">
        <v>424</v>
      </c>
    </row>
    <row r="16" spans="1:2" ht="15" customHeight="1">
      <c r="A16" s="124" t="s">
        <v>298</v>
      </c>
      <c r="B16" s="172">
        <v>742</v>
      </c>
    </row>
    <row r="17" spans="1:2" ht="15" customHeight="1">
      <c r="A17" s="124" t="s">
        <v>299</v>
      </c>
      <c r="B17" s="172">
        <v>339</v>
      </c>
    </row>
    <row r="18" spans="1:2" ht="15" customHeight="1">
      <c r="A18" s="124" t="s">
        <v>300</v>
      </c>
      <c r="B18" s="172">
        <v>186</v>
      </c>
    </row>
    <row r="19" spans="1:2" ht="15" customHeight="1">
      <c r="A19" s="124" t="s">
        <v>301</v>
      </c>
      <c r="B19" s="172">
        <v>106</v>
      </c>
    </row>
    <row r="20" spans="1:2" ht="15" customHeight="1">
      <c r="A20" s="174" t="s">
        <v>448</v>
      </c>
      <c r="B20" s="172">
        <v>1685</v>
      </c>
    </row>
    <row r="21" spans="1:2" ht="15" customHeight="1">
      <c r="A21" s="117" t="s">
        <v>449</v>
      </c>
      <c r="B21" s="123">
        <v>477</v>
      </c>
    </row>
    <row r="22" spans="1:2" ht="32.25" customHeight="1">
      <c r="A22" s="589" t="s">
        <v>745</v>
      </c>
      <c r="B22" s="172">
        <v>403</v>
      </c>
    </row>
    <row r="23" spans="1:2" ht="31.5" customHeight="1">
      <c r="A23" s="588" t="s">
        <v>744</v>
      </c>
      <c r="B23" s="123">
        <v>933</v>
      </c>
    </row>
    <row r="24" spans="1:2" ht="33" customHeight="1">
      <c r="A24" s="588" t="s">
        <v>743</v>
      </c>
      <c r="B24" s="123">
        <v>1802</v>
      </c>
    </row>
    <row r="25" spans="1:2" ht="15" customHeight="1">
      <c r="A25" s="125" t="s">
        <v>450</v>
      </c>
      <c r="B25" s="122">
        <v>742</v>
      </c>
    </row>
    <row r="26" spans="1:2" ht="15" customHeight="1">
      <c r="A26" s="176" t="s">
        <v>302</v>
      </c>
      <c r="B26" s="169"/>
    </row>
    <row r="27" spans="1:2" ht="15" customHeight="1">
      <c r="A27" s="3" t="s">
        <v>303</v>
      </c>
      <c r="B27" s="71"/>
    </row>
    <row r="28" spans="1:2" ht="15" customHeight="1">
      <c r="A28" s="117" t="s">
        <v>304</v>
      </c>
      <c r="B28" s="123">
        <v>0.34</v>
      </c>
    </row>
    <row r="29" spans="1:2" ht="15" customHeight="1">
      <c r="A29" s="6" t="s">
        <v>305</v>
      </c>
      <c r="B29" s="71"/>
    </row>
    <row r="30" spans="1:2" ht="15" customHeight="1">
      <c r="A30" s="17" t="s">
        <v>306</v>
      </c>
      <c r="B30" s="108">
        <v>0.34</v>
      </c>
    </row>
    <row r="36" spans="1:2" ht="15" customHeight="1">
      <c r="A36" s="19"/>
      <c r="B36" s="9"/>
    </row>
    <row r="37" ht="15" customHeight="1">
      <c r="B37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32" sqref="C32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27" t="s">
        <v>307</v>
      </c>
      <c r="B1" s="127"/>
    </row>
    <row r="2" spans="1:2" ht="15.75">
      <c r="A2" s="127" t="s">
        <v>308</v>
      </c>
      <c r="B2" s="127"/>
    </row>
    <row r="3" spans="1:2" ht="15.75">
      <c r="A3" s="26" t="s">
        <v>75</v>
      </c>
      <c r="B3" s="127"/>
    </row>
    <row r="4" spans="2:4" ht="15.75">
      <c r="B4" s="21" t="s">
        <v>238</v>
      </c>
      <c r="C4" s="19"/>
      <c r="D4" s="19"/>
    </row>
    <row r="5" spans="1:4" ht="15.75">
      <c r="A5" s="15" t="s">
        <v>21</v>
      </c>
      <c r="B5" s="13" t="s">
        <v>245</v>
      </c>
      <c r="C5" s="19"/>
      <c r="D5" s="9"/>
    </row>
    <row r="6" spans="1:4" ht="15.75">
      <c r="A6" s="17"/>
      <c r="B6" s="16" t="s">
        <v>7</v>
      </c>
      <c r="C6" s="25"/>
      <c r="D6" s="19"/>
    </row>
    <row r="7" spans="1:4" ht="15.75">
      <c r="A7" s="177" t="s">
        <v>309</v>
      </c>
      <c r="B7" s="327">
        <v>1200</v>
      </c>
      <c r="C7" s="25"/>
      <c r="D7" s="19"/>
    </row>
    <row r="8" spans="1:4" ht="15.75">
      <c r="A8" s="124" t="s">
        <v>310</v>
      </c>
      <c r="B8" s="324">
        <v>200</v>
      </c>
      <c r="C8" s="20"/>
      <c r="D8" s="20"/>
    </row>
    <row r="9" spans="1:4" ht="31.5">
      <c r="A9" s="439" t="s">
        <v>721</v>
      </c>
      <c r="B9" s="325">
        <v>350</v>
      </c>
      <c r="C9" s="20"/>
      <c r="D9" s="20"/>
    </row>
    <row r="10" spans="1:4" ht="15.75">
      <c r="A10" s="124" t="s">
        <v>311</v>
      </c>
      <c r="B10" s="324">
        <v>350</v>
      </c>
      <c r="C10" s="20"/>
      <c r="D10" s="20"/>
    </row>
    <row r="11" spans="1:4" ht="15.75">
      <c r="A11" s="124" t="s">
        <v>312</v>
      </c>
      <c r="B11" s="324">
        <v>950</v>
      </c>
      <c r="C11" s="20"/>
      <c r="D11" s="20"/>
    </row>
    <row r="12" spans="1:4" ht="15.75">
      <c r="A12" s="124" t="s">
        <v>313</v>
      </c>
      <c r="B12" s="324">
        <v>69</v>
      </c>
      <c r="C12" s="20"/>
      <c r="D12" s="20"/>
    </row>
    <row r="13" spans="1:4" ht="15.75">
      <c r="A13" s="124" t="s">
        <v>314</v>
      </c>
      <c r="B13" s="324">
        <v>286</v>
      </c>
      <c r="C13" s="20"/>
      <c r="D13" s="20"/>
    </row>
    <row r="14" spans="1:4" ht="15.75">
      <c r="A14" s="124" t="s">
        <v>315</v>
      </c>
      <c r="B14" s="324">
        <v>138</v>
      </c>
      <c r="C14" s="20"/>
      <c r="D14" s="20"/>
    </row>
    <row r="15" spans="1:4" ht="15.75">
      <c r="A15" s="124" t="s">
        <v>709</v>
      </c>
      <c r="B15" s="324">
        <v>170</v>
      </c>
      <c r="C15" s="20"/>
      <c r="D15" s="20"/>
    </row>
    <row r="16" spans="1:4" ht="15.75">
      <c r="A16" s="124" t="s">
        <v>710</v>
      </c>
      <c r="B16" s="324">
        <v>286</v>
      </c>
      <c r="C16" s="20"/>
      <c r="D16" s="20"/>
    </row>
    <row r="17" spans="1:4" ht="15.75">
      <c r="A17" s="124" t="s">
        <v>711</v>
      </c>
      <c r="B17" s="324">
        <v>403</v>
      </c>
      <c r="C17" s="20"/>
      <c r="D17" s="20"/>
    </row>
    <row r="18" spans="1:4" ht="15.75">
      <c r="A18" s="124" t="s">
        <v>712</v>
      </c>
      <c r="B18" s="324">
        <v>954</v>
      </c>
      <c r="C18" s="20"/>
      <c r="D18" s="20"/>
    </row>
    <row r="19" spans="1:4" ht="31.5">
      <c r="A19" s="439" t="s">
        <v>722</v>
      </c>
      <c r="B19" s="325">
        <v>424</v>
      </c>
      <c r="C19" s="20"/>
      <c r="D19" s="20"/>
    </row>
    <row r="20" spans="1:4" ht="31.5">
      <c r="A20" s="439" t="s">
        <v>723</v>
      </c>
      <c r="B20" s="325">
        <v>286</v>
      </c>
      <c r="C20" s="20"/>
      <c r="D20" s="20"/>
    </row>
    <row r="21" spans="1:4" ht="15.75">
      <c r="A21" s="124" t="s">
        <v>713</v>
      </c>
      <c r="B21" s="324">
        <v>403</v>
      </c>
      <c r="C21" s="20"/>
      <c r="D21" s="20"/>
    </row>
    <row r="22" spans="1:4" ht="15.75">
      <c r="A22" s="124" t="s">
        <v>714</v>
      </c>
      <c r="B22" s="324">
        <v>233</v>
      </c>
      <c r="C22" s="20"/>
      <c r="D22" s="20"/>
    </row>
    <row r="23" spans="1:4" ht="15.75">
      <c r="A23" s="124" t="s">
        <v>715</v>
      </c>
      <c r="B23" s="324">
        <v>1.6</v>
      </c>
      <c r="C23" s="20"/>
      <c r="D23" s="20"/>
    </row>
    <row r="24" spans="1:4" ht="15.75">
      <c r="A24" s="124" t="s">
        <v>716</v>
      </c>
      <c r="B24" s="324">
        <v>1200</v>
      </c>
      <c r="C24" s="20"/>
      <c r="D24" s="20"/>
    </row>
    <row r="25" spans="1:4" ht="15.75">
      <c r="A25" s="124" t="s">
        <v>717</v>
      </c>
      <c r="B25" s="324">
        <v>519</v>
      </c>
      <c r="C25" s="20"/>
      <c r="D25" s="20"/>
    </row>
    <row r="26" spans="1:4" ht="15.75">
      <c r="A26" s="124" t="s">
        <v>718</v>
      </c>
      <c r="B26" s="324">
        <v>95</v>
      </c>
      <c r="C26" s="20"/>
      <c r="D26" s="20"/>
    </row>
    <row r="27" spans="1:4" ht="15.75">
      <c r="A27" s="124" t="s">
        <v>719</v>
      </c>
      <c r="B27" s="324">
        <v>69</v>
      </c>
      <c r="C27" s="20"/>
      <c r="D27" s="20"/>
    </row>
    <row r="28" spans="1:4" ht="15.75">
      <c r="A28" s="124" t="s">
        <v>720</v>
      </c>
      <c r="B28" s="324">
        <v>32</v>
      </c>
      <c r="C28" s="20"/>
      <c r="D28" s="20"/>
    </row>
    <row r="29" spans="1:4" ht="31.5">
      <c r="A29" s="576" t="s">
        <v>724</v>
      </c>
      <c r="B29" s="326">
        <v>4134</v>
      </c>
      <c r="C29" s="20"/>
      <c r="D29" s="20"/>
    </row>
    <row r="30" spans="1:4" ht="15.75">
      <c r="A30" s="19"/>
      <c r="B30" s="106"/>
      <c r="C30" s="20"/>
      <c r="D30" s="20"/>
    </row>
    <row r="31" spans="1:4" ht="15.75">
      <c r="A31" s="11" t="s">
        <v>180</v>
      </c>
      <c r="C31" s="19"/>
      <c r="D31" s="19"/>
    </row>
    <row r="32" spans="1:2" ht="35.25" customHeight="1">
      <c r="A32" s="629" t="s">
        <v>746</v>
      </c>
      <c r="B32" s="629"/>
    </row>
    <row r="33" spans="1:2" ht="30" customHeight="1">
      <c r="A33" s="629" t="s">
        <v>384</v>
      </c>
      <c r="B33" s="629"/>
    </row>
    <row r="34" ht="15.75">
      <c r="A34" s="10" t="s">
        <v>316</v>
      </c>
    </row>
  </sheetData>
  <sheetProtection/>
  <mergeCells count="2">
    <mergeCell ref="A32:B32"/>
    <mergeCell ref="A33:B33"/>
  </mergeCells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00390625" style="75" customWidth="1"/>
    <col min="2" max="2" width="65.875" style="75" customWidth="1"/>
    <col min="3" max="3" width="13.125" style="75" customWidth="1"/>
    <col min="4" max="4" width="12.625" style="75" customWidth="1"/>
    <col min="5" max="16384" width="9.125" style="75" customWidth="1"/>
  </cols>
  <sheetData>
    <row r="1" spans="1:4" ht="28.5" customHeight="1">
      <c r="A1" s="637" t="s">
        <v>840</v>
      </c>
      <c r="B1" s="637"/>
      <c r="C1" s="637"/>
      <c r="D1" s="637"/>
    </row>
    <row r="2" spans="1:4" ht="15" customHeight="1">
      <c r="A2" s="531"/>
      <c r="B2" s="531"/>
      <c r="C2" s="531"/>
      <c r="D2" s="531"/>
    </row>
    <row r="3" ht="12.75">
      <c r="D3" s="101" t="s">
        <v>239</v>
      </c>
    </row>
    <row r="4" spans="1:4" ht="29.25" customHeight="1">
      <c r="A4" s="513" t="s">
        <v>120</v>
      </c>
      <c r="B4" s="513" t="s">
        <v>121</v>
      </c>
      <c r="C4" s="514" t="s">
        <v>173</v>
      </c>
      <c r="D4" s="514" t="s">
        <v>511</v>
      </c>
    </row>
    <row r="5" spans="1:4" s="532" customFormat="1" ht="12.75" customHeight="1">
      <c r="A5" s="638" t="s">
        <v>512</v>
      </c>
      <c r="B5" s="639"/>
      <c r="C5" s="639"/>
      <c r="D5" s="640"/>
    </row>
    <row r="6" spans="1:4" ht="15" customHeight="1">
      <c r="A6" s="515" t="s">
        <v>123</v>
      </c>
      <c r="B6" s="601" t="s">
        <v>513</v>
      </c>
      <c r="C6" s="517" t="s">
        <v>44</v>
      </c>
      <c r="D6" s="602">
        <v>1150</v>
      </c>
    </row>
    <row r="7" spans="1:4" ht="15" customHeight="1">
      <c r="A7" s="518" t="s">
        <v>125</v>
      </c>
      <c r="B7" s="603" t="s">
        <v>779</v>
      </c>
      <c r="C7" s="520" t="s">
        <v>44</v>
      </c>
      <c r="D7" s="604">
        <v>640</v>
      </c>
    </row>
    <row r="8" spans="1:4" ht="15" customHeight="1">
      <c r="A8" s="518" t="s">
        <v>127</v>
      </c>
      <c r="B8" s="605" t="s">
        <v>780</v>
      </c>
      <c r="C8" s="520" t="s">
        <v>44</v>
      </c>
      <c r="D8" s="604">
        <v>650</v>
      </c>
    </row>
    <row r="9" spans="1:4" ht="15" customHeight="1">
      <c r="A9" s="518" t="s">
        <v>129</v>
      </c>
      <c r="B9" s="603" t="s">
        <v>781</v>
      </c>
      <c r="C9" s="520" t="s">
        <v>44</v>
      </c>
      <c r="D9" s="604">
        <v>800</v>
      </c>
    </row>
    <row r="10" spans="1:4" ht="15" customHeight="1">
      <c r="A10" s="518" t="s">
        <v>131</v>
      </c>
      <c r="B10" s="605" t="s">
        <v>514</v>
      </c>
      <c r="C10" s="520" t="s">
        <v>44</v>
      </c>
      <c r="D10" s="604">
        <v>690</v>
      </c>
    </row>
    <row r="11" spans="1:4" ht="15" customHeight="1">
      <c r="A11" s="518" t="s">
        <v>102</v>
      </c>
      <c r="B11" s="603" t="s">
        <v>782</v>
      </c>
      <c r="C11" s="520" t="s">
        <v>44</v>
      </c>
      <c r="D11" s="604">
        <v>920</v>
      </c>
    </row>
    <row r="12" spans="1:4" ht="15" customHeight="1">
      <c r="A12" s="518" t="s">
        <v>104</v>
      </c>
      <c r="B12" s="605" t="s">
        <v>783</v>
      </c>
      <c r="C12" s="520" t="s">
        <v>44</v>
      </c>
      <c r="D12" s="604">
        <v>1150</v>
      </c>
    </row>
    <row r="13" spans="1:4" ht="15" customHeight="1">
      <c r="A13" s="518" t="s">
        <v>105</v>
      </c>
      <c r="B13" s="605" t="s">
        <v>784</v>
      </c>
      <c r="C13" s="520" t="s">
        <v>44</v>
      </c>
      <c r="D13" s="604">
        <v>980</v>
      </c>
    </row>
    <row r="14" spans="1:4" ht="30" customHeight="1">
      <c r="A14" s="518" t="s">
        <v>106</v>
      </c>
      <c r="B14" s="606" t="s">
        <v>785</v>
      </c>
      <c r="C14" s="520" t="s">
        <v>44</v>
      </c>
      <c r="D14" s="604">
        <v>960</v>
      </c>
    </row>
    <row r="15" spans="1:4" ht="15" customHeight="1">
      <c r="A15" s="518" t="s">
        <v>107</v>
      </c>
      <c r="B15" s="605" t="s">
        <v>786</v>
      </c>
      <c r="C15" s="520" t="s">
        <v>44</v>
      </c>
      <c r="D15" s="604">
        <v>480</v>
      </c>
    </row>
    <row r="16" spans="1:4" ht="15" customHeight="1">
      <c r="A16" s="518" t="s">
        <v>515</v>
      </c>
      <c r="B16" s="605" t="s">
        <v>787</v>
      </c>
      <c r="C16" s="520" t="s">
        <v>44</v>
      </c>
      <c r="D16" s="604">
        <v>430</v>
      </c>
    </row>
    <row r="17" spans="1:4" ht="30" customHeight="1">
      <c r="A17" s="518" t="s">
        <v>516</v>
      </c>
      <c r="B17" s="606" t="s">
        <v>788</v>
      </c>
      <c r="C17" s="520" t="s">
        <v>44</v>
      </c>
      <c r="D17" s="604">
        <v>740</v>
      </c>
    </row>
    <row r="18" spans="1:4" ht="15" customHeight="1">
      <c r="A18" s="518" t="s">
        <v>517</v>
      </c>
      <c r="B18" s="605" t="s">
        <v>518</v>
      </c>
      <c r="C18" s="520" t="s">
        <v>44</v>
      </c>
      <c r="D18" s="604">
        <v>330</v>
      </c>
    </row>
    <row r="19" spans="1:4" ht="15" customHeight="1">
      <c r="A19" s="518" t="s">
        <v>519</v>
      </c>
      <c r="B19" s="605" t="s">
        <v>789</v>
      </c>
      <c r="C19" s="520" t="s">
        <v>44</v>
      </c>
      <c r="D19" s="604">
        <v>410</v>
      </c>
    </row>
    <row r="20" spans="1:4" ht="15" customHeight="1">
      <c r="A20" s="518" t="s">
        <v>520</v>
      </c>
      <c r="B20" s="605" t="s">
        <v>521</v>
      </c>
      <c r="C20" s="520" t="s">
        <v>44</v>
      </c>
      <c r="D20" s="604">
        <v>800</v>
      </c>
    </row>
    <row r="21" spans="1:4" ht="15" customHeight="1">
      <c r="A21" s="518" t="s">
        <v>522</v>
      </c>
      <c r="B21" s="605" t="s">
        <v>523</v>
      </c>
      <c r="C21" s="520" t="s">
        <v>44</v>
      </c>
      <c r="D21" s="604">
        <v>740</v>
      </c>
    </row>
    <row r="22" spans="1:4" ht="30" customHeight="1">
      <c r="A22" s="518" t="s">
        <v>524</v>
      </c>
      <c r="B22" s="606" t="s">
        <v>525</v>
      </c>
      <c r="C22" s="520" t="s">
        <v>44</v>
      </c>
      <c r="D22" s="604">
        <v>770</v>
      </c>
    </row>
    <row r="23" spans="1:4" ht="15" customHeight="1">
      <c r="A23" s="518" t="s">
        <v>526</v>
      </c>
      <c r="B23" s="607" t="s">
        <v>790</v>
      </c>
      <c r="C23" s="520" t="s">
        <v>44</v>
      </c>
      <c r="D23" s="604">
        <v>910</v>
      </c>
    </row>
    <row r="24" spans="1:4" ht="15" customHeight="1">
      <c r="A24" s="518" t="s">
        <v>527</v>
      </c>
      <c r="B24" s="607" t="s">
        <v>791</v>
      </c>
      <c r="C24" s="520" t="s">
        <v>44</v>
      </c>
      <c r="D24" s="604">
        <v>1480</v>
      </c>
    </row>
    <row r="25" spans="1:4" ht="15" customHeight="1">
      <c r="A25" s="518" t="s">
        <v>528</v>
      </c>
      <c r="B25" s="607" t="s">
        <v>792</v>
      </c>
      <c r="C25" s="520" t="s">
        <v>44</v>
      </c>
      <c r="D25" s="604">
        <v>580</v>
      </c>
    </row>
    <row r="26" spans="1:4" ht="15" customHeight="1">
      <c r="A26" s="518" t="s">
        <v>529</v>
      </c>
      <c r="B26" s="607" t="s">
        <v>530</v>
      </c>
      <c r="C26" s="520" t="s">
        <v>44</v>
      </c>
      <c r="D26" s="604">
        <v>580</v>
      </c>
    </row>
    <row r="27" spans="1:4" ht="15" customHeight="1">
      <c r="A27" s="521" t="s">
        <v>531</v>
      </c>
      <c r="B27" s="608" t="s">
        <v>793</v>
      </c>
      <c r="C27" s="523" t="s">
        <v>44</v>
      </c>
      <c r="D27" s="609">
        <v>2030</v>
      </c>
    </row>
    <row r="28" spans="1:4" s="532" customFormat="1" ht="16.5" customHeight="1">
      <c r="A28" s="638" t="s">
        <v>532</v>
      </c>
      <c r="B28" s="639"/>
      <c r="C28" s="639"/>
      <c r="D28" s="640"/>
    </row>
    <row r="29" spans="1:4" ht="15" customHeight="1">
      <c r="A29" s="515" t="s">
        <v>175</v>
      </c>
      <c r="B29" s="610" t="s">
        <v>533</v>
      </c>
      <c r="C29" s="517" t="s">
        <v>44</v>
      </c>
      <c r="D29" s="602">
        <v>2000</v>
      </c>
    </row>
    <row r="30" spans="1:4" ht="30" customHeight="1">
      <c r="A30" s="518" t="s">
        <v>176</v>
      </c>
      <c r="B30" s="607" t="s">
        <v>794</v>
      </c>
      <c r="C30" s="520" t="s">
        <v>44</v>
      </c>
      <c r="D30" s="604">
        <v>2030</v>
      </c>
    </row>
    <row r="31" spans="1:4" ht="27" customHeight="1">
      <c r="A31" s="518" t="s">
        <v>177</v>
      </c>
      <c r="B31" s="607" t="s">
        <v>795</v>
      </c>
      <c r="C31" s="520" t="s">
        <v>44</v>
      </c>
      <c r="D31" s="604">
        <v>1990</v>
      </c>
    </row>
    <row r="32" spans="1:4" ht="30" customHeight="1">
      <c r="A32" s="518" t="s">
        <v>534</v>
      </c>
      <c r="B32" s="607" t="s">
        <v>535</v>
      </c>
      <c r="C32" s="520" t="s">
        <v>44</v>
      </c>
      <c r="D32" s="604">
        <v>2040</v>
      </c>
    </row>
    <row r="33" spans="1:4" ht="30" customHeight="1">
      <c r="A33" s="518" t="s">
        <v>536</v>
      </c>
      <c r="B33" s="607" t="s">
        <v>796</v>
      </c>
      <c r="C33" s="520" t="s">
        <v>44</v>
      </c>
      <c r="D33" s="604">
        <v>1890</v>
      </c>
    </row>
    <row r="34" spans="1:4" ht="30" customHeight="1">
      <c r="A34" s="518" t="s">
        <v>537</v>
      </c>
      <c r="B34" s="607" t="s">
        <v>797</v>
      </c>
      <c r="C34" s="520" t="s">
        <v>44</v>
      </c>
      <c r="D34" s="604">
        <v>2040</v>
      </c>
    </row>
    <row r="35" spans="1:4" ht="15" customHeight="1">
      <c r="A35" s="518" t="s">
        <v>538</v>
      </c>
      <c r="B35" s="607" t="s">
        <v>539</v>
      </c>
      <c r="C35" s="520" t="s">
        <v>44</v>
      </c>
      <c r="D35" s="604">
        <v>1430</v>
      </c>
    </row>
    <row r="36" spans="1:4" ht="15" customHeight="1">
      <c r="A36" s="518" t="s">
        <v>540</v>
      </c>
      <c r="B36" s="607" t="s">
        <v>798</v>
      </c>
      <c r="C36" s="520" t="s">
        <v>44</v>
      </c>
      <c r="D36" s="604">
        <v>1630</v>
      </c>
    </row>
    <row r="37" spans="1:4" ht="15" customHeight="1">
      <c r="A37" s="518" t="s">
        <v>541</v>
      </c>
      <c r="B37" s="607" t="s">
        <v>542</v>
      </c>
      <c r="C37" s="520" t="s">
        <v>44</v>
      </c>
      <c r="D37" s="604">
        <v>1180</v>
      </c>
    </row>
    <row r="38" spans="1:4" ht="15" customHeight="1">
      <c r="A38" s="518" t="s">
        <v>543</v>
      </c>
      <c r="B38" s="607" t="s">
        <v>544</v>
      </c>
      <c r="C38" s="520" t="s">
        <v>44</v>
      </c>
      <c r="D38" s="604">
        <v>1290</v>
      </c>
    </row>
    <row r="39" spans="1:4" ht="15" customHeight="1">
      <c r="A39" s="518" t="s">
        <v>545</v>
      </c>
      <c r="B39" s="607" t="s">
        <v>799</v>
      </c>
      <c r="C39" s="520" t="s">
        <v>44</v>
      </c>
      <c r="D39" s="604">
        <v>1820</v>
      </c>
    </row>
    <row r="40" spans="1:4" ht="15" customHeight="1">
      <c r="A40" s="518" t="s">
        <v>546</v>
      </c>
      <c r="B40" s="607" t="s">
        <v>800</v>
      </c>
      <c r="C40" s="520" t="s">
        <v>44</v>
      </c>
      <c r="D40" s="604">
        <v>1750</v>
      </c>
    </row>
    <row r="41" spans="1:4" ht="28.5" customHeight="1">
      <c r="A41" s="518" t="s">
        <v>547</v>
      </c>
      <c r="B41" s="607" t="s">
        <v>801</v>
      </c>
      <c r="C41" s="520" t="s">
        <v>44</v>
      </c>
      <c r="D41" s="604">
        <v>2040</v>
      </c>
    </row>
    <row r="42" spans="1:4" ht="15" customHeight="1">
      <c r="A42" s="518" t="s">
        <v>548</v>
      </c>
      <c r="B42" s="607" t="s">
        <v>802</v>
      </c>
      <c r="C42" s="520" t="s">
        <v>44</v>
      </c>
      <c r="D42" s="604">
        <v>1950</v>
      </c>
    </row>
    <row r="43" spans="1:4" ht="15" customHeight="1">
      <c r="A43" s="518" t="s">
        <v>549</v>
      </c>
      <c r="B43" s="607" t="s">
        <v>550</v>
      </c>
      <c r="C43" s="520" t="s">
        <v>44</v>
      </c>
      <c r="D43" s="604">
        <v>1030</v>
      </c>
    </row>
    <row r="44" spans="1:4" ht="30.75" customHeight="1">
      <c r="A44" s="518" t="s">
        <v>551</v>
      </c>
      <c r="B44" s="607" t="s">
        <v>803</v>
      </c>
      <c r="C44" s="520" t="s">
        <v>44</v>
      </c>
      <c r="D44" s="604">
        <v>1080</v>
      </c>
    </row>
    <row r="45" spans="1:4" ht="15" customHeight="1">
      <c r="A45" s="518" t="s">
        <v>552</v>
      </c>
      <c r="B45" s="607" t="s">
        <v>804</v>
      </c>
      <c r="C45" s="520" t="s">
        <v>44</v>
      </c>
      <c r="D45" s="604">
        <v>2230</v>
      </c>
    </row>
    <row r="46" spans="1:4" ht="15" customHeight="1">
      <c r="A46" s="518" t="s">
        <v>553</v>
      </c>
      <c r="B46" s="607" t="s">
        <v>805</v>
      </c>
      <c r="C46" s="520" t="s">
        <v>44</v>
      </c>
      <c r="D46" s="604">
        <v>2290</v>
      </c>
    </row>
    <row r="47" spans="1:4" ht="15" customHeight="1">
      <c r="A47" s="518" t="s">
        <v>554</v>
      </c>
      <c r="B47" s="607" t="s">
        <v>806</v>
      </c>
      <c r="C47" s="520" t="s">
        <v>44</v>
      </c>
      <c r="D47" s="604">
        <v>2240</v>
      </c>
    </row>
    <row r="48" spans="1:4" ht="71.25" customHeight="1">
      <c r="A48" s="518" t="s">
        <v>555</v>
      </c>
      <c r="B48" s="611" t="s">
        <v>807</v>
      </c>
      <c r="C48" s="520" t="s">
        <v>44</v>
      </c>
      <c r="D48" s="604">
        <v>470</v>
      </c>
    </row>
    <row r="49" spans="1:4" ht="30" customHeight="1">
      <c r="A49" s="518" t="s">
        <v>556</v>
      </c>
      <c r="B49" s="607" t="s">
        <v>808</v>
      </c>
      <c r="C49" s="520" t="s">
        <v>44</v>
      </c>
      <c r="D49" s="604">
        <v>680</v>
      </c>
    </row>
    <row r="50" spans="1:4" ht="25.5">
      <c r="A50" s="518" t="s">
        <v>557</v>
      </c>
      <c r="B50" s="607" t="s">
        <v>809</v>
      </c>
      <c r="C50" s="520" t="s">
        <v>44</v>
      </c>
      <c r="D50" s="604">
        <v>750</v>
      </c>
    </row>
    <row r="51" spans="1:4" ht="25.5">
      <c r="A51" s="518" t="s">
        <v>558</v>
      </c>
      <c r="B51" s="607" t="s">
        <v>810</v>
      </c>
      <c r="C51" s="520" t="s">
        <v>44</v>
      </c>
      <c r="D51" s="604">
        <v>640</v>
      </c>
    </row>
    <row r="52" spans="1:4" ht="30" customHeight="1">
      <c r="A52" s="518" t="s">
        <v>559</v>
      </c>
      <c r="B52" s="612" t="s">
        <v>811</v>
      </c>
      <c r="C52" s="520" t="s">
        <v>44</v>
      </c>
      <c r="D52" s="604">
        <v>680</v>
      </c>
    </row>
    <row r="53" spans="1:4" ht="15" customHeight="1">
      <c r="A53" s="518" t="s">
        <v>560</v>
      </c>
      <c r="B53" s="607" t="s">
        <v>561</v>
      </c>
      <c r="C53" s="520" t="s">
        <v>44</v>
      </c>
      <c r="D53" s="604">
        <v>640</v>
      </c>
    </row>
    <row r="54" spans="1:4" ht="30" customHeight="1">
      <c r="A54" s="521" t="s">
        <v>562</v>
      </c>
      <c r="B54" s="608" t="s">
        <v>812</v>
      </c>
      <c r="C54" s="523" t="s">
        <v>44</v>
      </c>
      <c r="D54" s="609">
        <v>610</v>
      </c>
    </row>
    <row r="55" spans="1:4" s="532" customFormat="1" ht="16.5" customHeight="1">
      <c r="A55" s="638" t="s">
        <v>563</v>
      </c>
      <c r="B55" s="639"/>
      <c r="C55" s="639"/>
      <c r="D55" s="640"/>
    </row>
    <row r="56" spans="1:4" ht="15" customHeight="1">
      <c r="A56" s="515" t="s">
        <v>564</v>
      </c>
      <c r="B56" s="516" t="s">
        <v>565</v>
      </c>
      <c r="C56" s="517" t="s">
        <v>44</v>
      </c>
      <c r="D56" s="602">
        <v>355</v>
      </c>
    </row>
    <row r="57" spans="1:4" ht="15" customHeight="1">
      <c r="A57" s="518" t="s">
        <v>566</v>
      </c>
      <c r="B57" s="519" t="s">
        <v>813</v>
      </c>
      <c r="C57" s="520" t="s">
        <v>44</v>
      </c>
      <c r="D57" s="604">
        <v>210</v>
      </c>
    </row>
    <row r="58" spans="1:4" ht="15" customHeight="1">
      <c r="A58" s="518" t="s">
        <v>567</v>
      </c>
      <c r="B58" s="519" t="s">
        <v>814</v>
      </c>
      <c r="C58" s="520" t="s">
        <v>44</v>
      </c>
      <c r="D58" s="604">
        <v>355</v>
      </c>
    </row>
    <row r="59" spans="1:4" ht="15" customHeight="1">
      <c r="A59" s="518" t="s">
        <v>568</v>
      </c>
      <c r="B59" s="519" t="s">
        <v>569</v>
      </c>
      <c r="C59" s="520" t="s">
        <v>44</v>
      </c>
      <c r="D59" s="604">
        <v>415</v>
      </c>
    </row>
    <row r="60" spans="1:4" ht="30" customHeight="1">
      <c r="A60" s="518" t="s">
        <v>570</v>
      </c>
      <c r="B60" s="519" t="s">
        <v>571</v>
      </c>
      <c r="C60" s="520" t="s">
        <v>44</v>
      </c>
      <c r="D60" s="604">
        <v>415</v>
      </c>
    </row>
    <row r="61" spans="1:4" ht="30" customHeight="1">
      <c r="A61" s="518" t="s">
        <v>572</v>
      </c>
      <c r="B61" s="519" t="s">
        <v>573</v>
      </c>
      <c r="C61" s="520" t="s">
        <v>44</v>
      </c>
      <c r="D61" s="604">
        <v>415</v>
      </c>
    </row>
    <row r="62" spans="1:4" ht="15" customHeight="1">
      <c r="A62" s="518" t="s">
        <v>574</v>
      </c>
      <c r="B62" s="519" t="s">
        <v>575</v>
      </c>
      <c r="C62" s="520" t="s">
        <v>44</v>
      </c>
      <c r="D62" s="604">
        <v>290</v>
      </c>
    </row>
    <row r="63" spans="1:4" ht="15" customHeight="1">
      <c r="A63" s="518" t="s">
        <v>576</v>
      </c>
      <c r="B63" s="519" t="s">
        <v>577</v>
      </c>
      <c r="C63" s="520" t="s">
        <v>44</v>
      </c>
      <c r="D63" s="604">
        <v>395</v>
      </c>
    </row>
    <row r="64" spans="1:4" ht="15" customHeight="1">
      <c r="A64" s="518" t="s">
        <v>578</v>
      </c>
      <c r="B64" s="519" t="s">
        <v>579</v>
      </c>
      <c r="C64" s="520" t="s">
        <v>44</v>
      </c>
      <c r="D64" s="604">
        <v>290</v>
      </c>
    </row>
    <row r="65" spans="1:4" ht="15" customHeight="1">
      <c r="A65" s="518" t="s">
        <v>580</v>
      </c>
      <c r="B65" s="519" t="s">
        <v>581</v>
      </c>
      <c r="C65" s="520" t="s">
        <v>44</v>
      </c>
      <c r="D65" s="604">
        <v>395</v>
      </c>
    </row>
    <row r="66" spans="1:4" ht="15" customHeight="1">
      <c r="A66" s="518" t="s">
        <v>582</v>
      </c>
      <c r="B66" s="519" t="s">
        <v>583</v>
      </c>
      <c r="C66" s="520" t="s">
        <v>44</v>
      </c>
      <c r="D66" s="604">
        <v>1195</v>
      </c>
    </row>
    <row r="67" spans="1:4" ht="15" customHeight="1">
      <c r="A67" s="518" t="s">
        <v>584</v>
      </c>
      <c r="B67" s="519" t="s">
        <v>585</v>
      </c>
      <c r="C67" s="520" t="s">
        <v>44</v>
      </c>
      <c r="D67" s="604">
        <v>1195</v>
      </c>
    </row>
    <row r="68" spans="1:4" ht="15" customHeight="1">
      <c r="A68" s="518" t="s">
        <v>586</v>
      </c>
      <c r="B68" s="519" t="s">
        <v>587</v>
      </c>
      <c r="C68" s="520" t="s">
        <v>44</v>
      </c>
      <c r="D68" s="604">
        <v>1090</v>
      </c>
    </row>
    <row r="69" spans="1:4" ht="30" customHeight="1">
      <c r="A69" s="518" t="s">
        <v>588</v>
      </c>
      <c r="B69" s="519" t="s">
        <v>589</v>
      </c>
      <c r="C69" s="520" t="s">
        <v>44</v>
      </c>
      <c r="D69" s="604">
        <v>650</v>
      </c>
    </row>
    <row r="70" spans="1:4" ht="30" customHeight="1">
      <c r="A70" s="518" t="s">
        <v>590</v>
      </c>
      <c r="B70" s="519" t="s">
        <v>815</v>
      </c>
      <c r="C70" s="520" t="s">
        <v>44</v>
      </c>
      <c r="D70" s="604">
        <v>650</v>
      </c>
    </row>
    <row r="71" spans="1:4" ht="30" customHeight="1">
      <c r="A71" s="518" t="s">
        <v>591</v>
      </c>
      <c r="B71" s="519" t="s">
        <v>816</v>
      </c>
      <c r="C71" s="520" t="s">
        <v>44</v>
      </c>
      <c r="D71" s="604">
        <v>650</v>
      </c>
    </row>
    <row r="72" spans="1:4" ht="30" customHeight="1">
      <c r="A72" s="518" t="s">
        <v>592</v>
      </c>
      <c r="B72" s="519" t="s">
        <v>817</v>
      </c>
      <c r="C72" s="520" t="s">
        <v>44</v>
      </c>
      <c r="D72" s="604">
        <v>650</v>
      </c>
    </row>
    <row r="73" spans="1:4" ht="15" customHeight="1">
      <c r="A73" s="518" t="s">
        <v>593</v>
      </c>
      <c r="B73" s="519" t="s">
        <v>818</v>
      </c>
      <c r="C73" s="520" t="s">
        <v>44</v>
      </c>
      <c r="D73" s="604">
        <v>470</v>
      </c>
    </row>
    <row r="74" spans="1:4" ht="15" customHeight="1">
      <c r="A74" s="518" t="s">
        <v>594</v>
      </c>
      <c r="B74" s="519" t="s">
        <v>819</v>
      </c>
      <c r="C74" s="520" t="s">
        <v>44</v>
      </c>
      <c r="D74" s="604">
        <v>365</v>
      </c>
    </row>
    <row r="75" spans="1:4" ht="46.5" customHeight="1">
      <c r="A75" s="518" t="s">
        <v>595</v>
      </c>
      <c r="B75" s="519" t="s">
        <v>596</v>
      </c>
      <c r="C75" s="520" t="s">
        <v>44</v>
      </c>
      <c r="D75" s="604">
        <v>675</v>
      </c>
    </row>
    <row r="76" spans="1:4" ht="38.25">
      <c r="A76" s="518" t="s">
        <v>597</v>
      </c>
      <c r="B76" s="519" t="s">
        <v>598</v>
      </c>
      <c r="C76" s="520" t="s">
        <v>44</v>
      </c>
      <c r="D76" s="604">
        <v>675</v>
      </c>
    </row>
    <row r="77" spans="1:4" ht="51">
      <c r="A77" s="613" t="s">
        <v>610</v>
      </c>
      <c r="B77" s="522" t="s">
        <v>611</v>
      </c>
      <c r="C77" s="614" t="s">
        <v>44</v>
      </c>
      <c r="D77" s="609">
        <v>4240</v>
      </c>
    </row>
    <row r="78" spans="1:4" s="532" customFormat="1" ht="12.75" customHeight="1">
      <c r="A78" s="641" t="s">
        <v>599</v>
      </c>
      <c r="B78" s="642"/>
      <c r="C78" s="642"/>
      <c r="D78" s="643"/>
    </row>
    <row r="79" spans="1:4" ht="25.5">
      <c r="A79" s="524" t="s">
        <v>600</v>
      </c>
      <c r="B79" s="525" t="s">
        <v>601</v>
      </c>
      <c r="C79" s="526" t="s">
        <v>602</v>
      </c>
      <c r="D79" s="615">
        <v>210</v>
      </c>
    </row>
    <row r="80" spans="1:4" ht="15" customHeight="1">
      <c r="A80" s="521" t="s">
        <v>603</v>
      </c>
      <c r="B80" s="522" t="s">
        <v>604</v>
      </c>
      <c r="C80" s="523" t="s">
        <v>605</v>
      </c>
      <c r="D80" s="616">
        <v>105</v>
      </c>
    </row>
    <row r="81" spans="1:4" ht="15" customHeight="1">
      <c r="A81" s="527"/>
      <c r="B81" s="528"/>
      <c r="C81" s="529"/>
      <c r="D81" s="530"/>
    </row>
  </sheetData>
  <sheetProtection/>
  <mergeCells count="5">
    <mergeCell ref="A1:D1"/>
    <mergeCell ref="A5:D5"/>
    <mergeCell ref="A28:D28"/>
    <mergeCell ref="A55:D55"/>
    <mergeCell ref="A78:D78"/>
  </mergeCells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4" sqref="A4"/>
    </sheetView>
  </sheetViews>
  <sheetFormatPr defaultColWidth="9.00390625" defaultRowHeight="12.75"/>
  <cols>
    <col min="1" max="1" width="65.625" style="75" customWidth="1"/>
    <col min="2" max="2" width="17.875" style="75" customWidth="1"/>
    <col min="3" max="3" width="17.125" style="75" customWidth="1"/>
    <col min="4" max="4" width="10.375" style="75" customWidth="1"/>
    <col min="5" max="5" width="9.125" style="75" customWidth="1"/>
    <col min="6" max="6" width="9.625" style="75" customWidth="1"/>
    <col min="7" max="8" width="9.25390625" style="75" customWidth="1"/>
    <col min="9" max="16384" width="9.125" style="75" customWidth="1"/>
  </cols>
  <sheetData>
    <row r="1" spans="1:6" ht="15">
      <c r="A1" s="208"/>
      <c r="B1" s="208"/>
      <c r="C1" s="208"/>
      <c r="D1" s="208"/>
      <c r="E1" s="208"/>
      <c r="F1" s="208"/>
    </row>
    <row r="2" spans="1:6" ht="15.75">
      <c r="A2" s="209" t="s">
        <v>284</v>
      </c>
      <c r="B2" s="210"/>
      <c r="C2" s="211"/>
      <c r="D2" s="210"/>
      <c r="E2" s="210"/>
      <c r="F2" s="210"/>
    </row>
    <row r="3" spans="1:6" ht="15.75">
      <c r="A3" s="209" t="s">
        <v>845</v>
      </c>
      <c r="B3" s="210"/>
      <c r="C3" s="211"/>
      <c r="D3" s="210"/>
      <c r="E3" s="210"/>
      <c r="F3" s="210"/>
    </row>
    <row r="4" spans="1:6" ht="15.75">
      <c r="A4" s="212"/>
      <c r="B4" s="210"/>
      <c r="C4" s="211"/>
      <c r="D4" s="210"/>
      <c r="E4" s="210"/>
      <c r="F4" s="210"/>
    </row>
    <row r="5" spans="1:6" ht="15.75">
      <c r="A5" s="210"/>
      <c r="B5" s="210"/>
      <c r="C5" s="213" t="s">
        <v>109</v>
      </c>
      <c r="D5" s="214"/>
      <c r="E5" s="214"/>
      <c r="F5" s="214"/>
    </row>
    <row r="6" spans="1:6" ht="15.75">
      <c r="A6" s="215" t="s">
        <v>21</v>
      </c>
      <c r="B6" s="216" t="s">
        <v>243</v>
      </c>
      <c r="C6" s="217" t="s">
        <v>245</v>
      </c>
      <c r="D6" s="218"/>
      <c r="E6" s="218"/>
      <c r="F6" s="214"/>
    </row>
    <row r="7" spans="1:6" ht="15.75">
      <c r="A7" s="219"/>
      <c r="B7" s="220" t="s">
        <v>156</v>
      </c>
      <c r="C7" s="221" t="s">
        <v>7</v>
      </c>
      <c r="D7" s="222"/>
      <c r="E7" s="218"/>
      <c r="F7" s="214"/>
    </row>
    <row r="8" spans="1:6" ht="15.75">
      <c r="A8" s="442" t="s">
        <v>317</v>
      </c>
      <c r="B8" s="224"/>
      <c r="C8" s="443"/>
      <c r="D8" s="222"/>
      <c r="E8" s="218"/>
      <c r="F8" s="214"/>
    </row>
    <row r="9" spans="1:6" ht="15.75">
      <c r="A9" s="223" t="s">
        <v>285</v>
      </c>
      <c r="B9" s="224" t="s">
        <v>162</v>
      </c>
      <c r="C9" s="225">
        <v>725</v>
      </c>
      <c r="D9" s="222"/>
      <c r="E9" s="218"/>
      <c r="F9" s="214"/>
    </row>
    <row r="10" spans="1:6" ht="15.75">
      <c r="A10" s="226" t="s">
        <v>318</v>
      </c>
      <c r="B10" s="227" t="s">
        <v>6</v>
      </c>
      <c r="C10" s="228">
        <v>1583</v>
      </c>
      <c r="D10" s="229"/>
      <c r="E10" s="218"/>
      <c r="F10" s="214"/>
    </row>
    <row r="11" spans="1:6" ht="15.75">
      <c r="A11" s="230" t="s">
        <v>704</v>
      </c>
      <c r="B11" s="224"/>
      <c r="C11" s="225"/>
      <c r="D11" s="229"/>
      <c r="E11" s="218"/>
      <c r="F11" s="214"/>
    </row>
    <row r="12" spans="1:6" ht="31.5">
      <c r="A12" s="569" t="s">
        <v>706</v>
      </c>
      <c r="B12" s="224" t="s">
        <v>705</v>
      </c>
      <c r="C12" s="225">
        <v>2780</v>
      </c>
      <c r="D12" s="229"/>
      <c r="E12" s="218"/>
      <c r="F12" s="214"/>
    </row>
    <row r="13" spans="1:6" ht="63">
      <c r="A13" s="569" t="s">
        <v>707</v>
      </c>
      <c r="B13" s="224" t="s">
        <v>705</v>
      </c>
      <c r="C13" s="225">
        <v>12116</v>
      </c>
      <c r="D13" s="229"/>
      <c r="E13" s="218"/>
      <c r="F13" s="214"/>
    </row>
    <row r="14" spans="1:6" ht="15.75">
      <c r="A14" s="231" t="s">
        <v>393</v>
      </c>
      <c r="B14" s="227" t="s">
        <v>163</v>
      </c>
      <c r="C14" s="228">
        <v>393</v>
      </c>
      <c r="D14" s="229"/>
      <c r="E14" s="218"/>
      <c r="F14" s="214"/>
    </row>
    <row r="15" spans="1:6" ht="15.75">
      <c r="A15" s="341" t="s">
        <v>762</v>
      </c>
      <c r="B15" s="227" t="s">
        <v>366</v>
      </c>
      <c r="C15" s="228">
        <v>89000</v>
      </c>
      <c r="D15" s="229"/>
      <c r="E15" s="218"/>
      <c r="F15" s="214"/>
    </row>
    <row r="16" spans="1:6" ht="47.25">
      <c r="A16" s="360" t="s">
        <v>763</v>
      </c>
      <c r="B16" s="227" t="s">
        <v>394</v>
      </c>
      <c r="C16" s="228">
        <v>36000</v>
      </c>
      <c r="D16" s="229"/>
      <c r="E16" s="218"/>
      <c r="F16" s="214"/>
    </row>
    <row r="17" spans="1:6" ht="31.5">
      <c r="A17" s="398" t="s">
        <v>764</v>
      </c>
      <c r="B17" s="444" t="s">
        <v>406</v>
      </c>
      <c r="C17" s="228">
        <v>375</v>
      </c>
      <c r="D17" s="229"/>
      <c r="E17" s="218"/>
      <c r="F17" s="214"/>
    </row>
    <row r="18" spans="1:6" ht="15.75">
      <c r="A18" s="440" t="s">
        <v>765</v>
      </c>
      <c r="B18" s="535" t="s">
        <v>510</v>
      </c>
      <c r="C18" s="340">
        <v>1000</v>
      </c>
      <c r="D18" s="229"/>
      <c r="E18" s="218"/>
      <c r="F18" s="214"/>
    </row>
    <row r="19" spans="1:6" ht="31.5">
      <c r="A19" s="398" t="s">
        <v>766</v>
      </c>
      <c r="B19" s="444" t="s">
        <v>703</v>
      </c>
      <c r="C19" s="568">
        <v>890</v>
      </c>
      <c r="D19" s="229"/>
      <c r="E19" s="218"/>
      <c r="F19" s="214"/>
    </row>
    <row r="20" spans="1:6" ht="15.75">
      <c r="A20" s="398" t="s">
        <v>767</v>
      </c>
      <c r="B20" s="444" t="s">
        <v>194</v>
      </c>
      <c r="C20" s="568">
        <v>11200</v>
      </c>
      <c r="D20" s="229"/>
      <c r="E20" s="218"/>
      <c r="F20" s="214"/>
    </row>
    <row r="21" spans="1:6" ht="15.75">
      <c r="A21" s="237" t="s">
        <v>319</v>
      </c>
      <c r="B21" s="232"/>
      <c r="C21" s="233"/>
      <c r="D21" s="229"/>
      <c r="E21" s="218"/>
      <c r="F21" s="214"/>
    </row>
    <row r="22" spans="1:6" ht="31.5">
      <c r="A22" s="577" t="s">
        <v>734</v>
      </c>
      <c r="B22" s="224" t="s">
        <v>164</v>
      </c>
      <c r="C22" s="225">
        <v>4158</v>
      </c>
      <c r="D22" s="229"/>
      <c r="E22" s="218"/>
      <c r="F22" s="214"/>
    </row>
    <row r="23" spans="1:6" ht="31.5">
      <c r="A23" s="577" t="s">
        <v>735</v>
      </c>
      <c r="B23" s="224" t="s">
        <v>164</v>
      </c>
      <c r="C23" s="225">
        <v>1661</v>
      </c>
      <c r="D23" s="229"/>
      <c r="E23" s="218"/>
      <c r="F23" s="214"/>
    </row>
    <row r="24" spans="1:6" ht="96.75" customHeight="1">
      <c r="A24" s="350" t="s">
        <v>403</v>
      </c>
      <c r="B24" s="232" t="s">
        <v>404</v>
      </c>
      <c r="C24" s="233">
        <v>2890</v>
      </c>
      <c r="D24" s="229"/>
      <c r="E24" s="218"/>
      <c r="F24" s="214"/>
    </row>
    <row r="25" spans="1:6" ht="15.75">
      <c r="A25" s="343" t="s">
        <v>320</v>
      </c>
      <c r="B25" s="227"/>
      <c r="C25" s="344"/>
      <c r="D25" s="229"/>
      <c r="E25" s="218"/>
      <c r="F25" s="214"/>
    </row>
    <row r="26" spans="1:6" ht="15.75">
      <c r="A26" s="226" t="s">
        <v>826</v>
      </c>
      <c r="B26" s="227" t="s">
        <v>287</v>
      </c>
      <c r="C26" s="293">
        <v>1912</v>
      </c>
      <c r="D26" s="229"/>
      <c r="E26" s="218"/>
      <c r="F26" s="214"/>
    </row>
    <row r="27" spans="1:6" ht="78.75">
      <c r="A27" s="579" t="s">
        <v>827</v>
      </c>
      <c r="B27" s="444" t="s">
        <v>737</v>
      </c>
      <c r="C27" s="293">
        <v>9376</v>
      </c>
      <c r="D27" s="229"/>
      <c r="E27" s="218"/>
      <c r="F27" s="214"/>
    </row>
    <row r="28" spans="1:6" ht="31.5">
      <c r="A28" s="577" t="s">
        <v>828</v>
      </c>
      <c r="B28" s="224" t="s">
        <v>257</v>
      </c>
      <c r="C28" s="225">
        <v>322</v>
      </c>
      <c r="D28" s="229"/>
      <c r="E28" s="218"/>
      <c r="F28" s="214"/>
    </row>
    <row r="29" spans="1:6" ht="31.5">
      <c r="A29" s="577" t="s">
        <v>829</v>
      </c>
      <c r="B29" s="224" t="s">
        <v>253</v>
      </c>
      <c r="C29" s="292">
        <v>2027</v>
      </c>
      <c r="D29" s="229"/>
      <c r="E29" s="218"/>
      <c r="F29" s="214"/>
    </row>
    <row r="30" spans="1:6" ht="31.5">
      <c r="A30" s="569" t="s">
        <v>830</v>
      </c>
      <c r="B30" s="535" t="s">
        <v>736</v>
      </c>
      <c r="C30" s="292">
        <v>3590</v>
      </c>
      <c r="D30" s="229"/>
      <c r="E30" s="218"/>
      <c r="F30" s="214"/>
    </row>
    <row r="31" spans="1:6" ht="47.25">
      <c r="A31" s="577" t="s">
        <v>831</v>
      </c>
      <c r="B31" s="224" t="s">
        <v>76</v>
      </c>
      <c r="C31" s="225">
        <v>6.15</v>
      </c>
      <c r="D31" s="229"/>
      <c r="E31" s="218"/>
      <c r="F31" s="214"/>
    </row>
    <row r="32" spans="1:6" ht="31.5">
      <c r="A32" s="580" t="s">
        <v>833</v>
      </c>
      <c r="B32" s="578" t="s">
        <v>832</v>
      </c>
      <c r="C32" s="294">
        <v>833</v>
      </c>
      <c r="D32" s="229"/>
      <c r="E32" s="218"/>
      <c r="F32" s="214"/>
    </row>
    <row r="33" spans="1:6" ht="15.75">
      <c r="A33" s="234" t="s">
        <v>398</v>
      </c>
      <c r="B33" s="235"/>
      <c r="C33" s="236"/>
      <c r="D33" s="229"/>
      <c r="E33" s="218"/>
      <c r="F33" s="214"/>
    </row>
    <row r="34" spans="1:6" ht="15.75">
      <c r="A34" s="226" t="s">
        <v>247</v>
      </c>
      <c r="B34" s="227" t="s">
        <v>167</v>
      </c>
      <c r="C34" s="228">
        <v>93.22</v>
      </c>
      <c r="D34" s="229"/>
      <c r="E34" s="218"/>
      <c r="F34" s="214"/>
    </row>
    <row r="35" spans="1:6" ht="15.75">
      <c r="A35" s="226" t="s">
        <v>248</v>
      </c>
      <c r="B35" s="227" t="s">
        <v>83</v>
      </c>
      <c r="C35" s="228">
        <v>203.39</v>
      </c>
      <c r="D35" s="229"/>
      <c r="E35" s="218"/>
      <c r="F35" s="214"/>
    </row>
    <row r="36" spans="1:8" ht="15.75">
      <c r="A36" s="237" t="s">
        <v>399</v>
      </c>
      <c r="B36" s="232"/>
      <c r="C36" s="233"/>
      <c r="D36" s="229"/>
      <c r="E36" s="218"/>
      <c r="F36" s="214"/>
      <c r="H36" s="75" t="s">
        <v>170</v>
      </c>
    </row>
    <row r="37" spans="1:6" ht="15.75">
      <c r="A37" s="226" t="s">
        <v>395</v>
      </c>
      <c r="B37" s="227" t="s">
        <v>268</v>
      </c>
      <c r="C37" s="228">
        <v>1000</v>
      </c>
      <c r="D37" s="229"/>
      <c r="E37" s="218"/>
      <c r="F37" s="214"/>
    </row>
    <row r="38" spans="1:6" ht="78.75">
      <c r="A38" s="581" t="s">
        <v>738</v>
      </c>
      <c r="B38" s="582" t="s">
        <v>739</v>
      </c>
      <c r="C38" s="568">
        <v>115</v>
      </c>
      <c r="D38" s="536"/>
      <c r="E38" s="218"/>
      <c r="F38" s="214"/>
    </row>
    <row r="39" spans="1:6" ht="15.75">
      <c r="A39" s="238" t="s">
        <v>725</v>
      </c>
      <c r="B39" s="220" t="s">
        <v>396</v>
      </c>
      <c r="C39" s="342">
        <v>500</v>
      </c>
      <c r="D39" s="214"/>
      <c r="E39" s="218"/>
      <c r="F39" s="210"/>
    </row>
    <row r="40" spans="1:6" ht="15.75">
      <c r="A40" s="212" t="s">
        <v>211</v>
      </c>
      <c r="B40" s="239"/>
      <c r="C40" s="240"/>
      <c r="D40" s="241"/>
      <c r="E40" s="241"/>
      <c r="F40" s="241"/>
    </row>
    <row r="41" spans="1:6" ht="48" customHeight="1">
      <c r="A41" s="644" t="s">
        <v>477</v>
      </c>
      <c r="B41" s="644"/>
      <c r="C41" s="644"/>
      <c r="D41" s="241"/>
      <c r="E41" s="241"/>
      <c r="F41" s="241"/>
    </row>
    <row r="42" spans="1:6" ht="34.5" customHeight="1">
      <c r="A42" s="644" t="s">
        <v>607</v>
      </c>
      <c r="B42" s="644"/>
      <c r="C42" s="644"/>
      <c r="D42" s="241"/>
      <c r="E42" s="241"/>
      <c r="F42" s="241"/>
    </row>
    <row r="43" spans="1:6" ht="63" customHeight="1">
      <c r="A43" s="644" t="s">
        <v>476</v>
      </c>
      <c r="B43" s="644"/>
      <c r="C43" s="644"/>
      <c r="D43" s="241"/>
      <c r="E43" s="241"/>
      <c r="F43" s="241"/>
    </row>
    <row r="44" spans="1:3" ht="56.25" customHeight="1">
      <c r="A44" s="644" t="s">
        <v>708</v>
      </c>
      <c r="B44" s="644"/>
      <c r="C44" s="644"/>
    </row>
  </sheetData>
  <sheetProtection/>
  <mergeCells count="4">
    <mergeCell ref="A41:C41"/>
    <mergeCell ref="A42:C42"/>
    <mergeCell ref="A43:C43"/>
    <mergeCell ref="A44:C44"/>
  </mergeCells>
  <printOptions/>
  <pageMargins left="0.3937007874015748" right="0" top="0.2755905511811024" bottom="0.35433070866141736" header="0" footer="0"/>
  <pageSetup fitToHeight="2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8" sqref="A18:C18"/>
    </sheetView>
  </sheetViews>
  <sheetFormatPr defaultColWidth="9.00390625" defaultRowHeight="12.75"/>
  <cols>
    <col min="1" max="1" width="63.00390625" style="30" customWidth="1"/>
    <col min="2" max="2" width="19.00390625" style="45" customWidth="1"/>
    <col min="3" max="3" width="14.375" style="90" customWidth="1"/>
    <col min="4" max="4" width="11.00390625" style="30" customWidth="1"/>
    <col min="5" max="16384" width="9.125" style="30" customWidth="1"/>
  </cols>
  <sheetData>
    <row r="1" ht="15.75">
      <c r="A1" s="46" t="s">
        <v>139</v>
      </c>
    </row>
    <row r="2" ht="15.75">
      <c r="A2" s="46"/>
    </row>
    <row r="3" ht="15.75">
      <c r="A3" s="46"/>
    </row>
    <row r="4" ht="15.75">
      <c r="C4" s="91" t="s">
        <v>140</v>
      </c>
    </row>
    <row r="5" spans="1:3" ht="15.75">
      <c r="A5" s="55" t="s">
        <v>21</v>
      </c>
      <c r="B5" s="48" t="s">
        <v>243</v>
      </c>
      <c r="C5" s="22" t="s">
        <v>245</v>
      </c>
    </row>
    <row r="6" spans="1:3" ht="15.75">
      <c r="A6" s="56"/>
      <c r="B6" s="50" t="s">
        <v>156</v>
      </c>
      <c r="C6" s="29" t="s">
        <v>7</v>
      </c>
    </row>
    <row r="7" spans="1:3" ht="15.75">
      <c r="A7" s="534" t="s">
        <v>58</v>
      </c>
      <c r="B7" s="48"/>
      <c r="C7" s="204"/>
    </row>
    <row r="8" spans="1:3" ht="15.75">
      <c r="A8" s="564" t="s">
        <v>749</v>
      </c>
      <c r="B8" s="49"/>
      <c r="C8" s="63"/>
    </row>
    <row r="9" spans="1:7" ht="15.75" customHeight="1">
      <c r="A9" s="564" t="s">
        <v>750</v>
      </c>
      <c r="B9" s="49" t="s">
        <v>157</v>
      </c>
      <c r="C9" s="63">
        <v>90</v>
      </c>
      <c r="G9" s="109"/>
    </row>
    <row r="10" spans="1:3" ht="15.75">
      <c r="A10" s="564" t="s">
        <v>751</v>
      </c>
      <c r="B10" s="590" t="s">
        <v>157</v>
      </c>
      <c r="C10" s="567">
        <v>90</v>
      </c>
    </row>
    <row r="11" spans="1:3" ht="78.75">
      <c r="A11" s="591" t="s">
        <v>752</v>
      </c>
      <c r="B11" s="401" t="s">
        <v>157</v>
      </c>
      <c r="C11" s="592">
        <v>1200</v>
      </c>
    </row>
    <row r="12" spans="1:3" ht="31.5">
      <c r="A12" s="594" t="s">
        <v>753</v>
      </c>
      <c r="B12" s="595"/>
      <c r="C12" s="596"/>
    </row>
    <row r="13" spans="1:3" ht="15.75">
      <c r="A13" s="593" t="s">
        <v>754</v>
      </c>
      <c r="B13" s="49" t="s">
        <v>157</v>
      </c>
      <c r="C13" s="295">
        <v>140</v>
      </c>
    </row>
    <row r="14" spans="1:3" ht="15.75">
      <c r="A14" s="597" t="s">
        <v>755</v>
      </c>
      <c r="B14" s="590" t="s">
        <v>157</v>
      </c>
      <c r="C14" s="598">
        <v>140</v>
      </c>
    </row>
    <row r="15" spans="1:3" ht="34.5" customHeight="1">
      <c r="A15" s="533" t="s">
        <v>606</v>
      </c>
      <c r="B15" s="50" t="s">
        <v>44</v>
      </c>
      <c r="C15" s="205">
        <v>250</v>
      </c>
    </row>
    <row r="16" spans="1:4" ht="15.75">
      <c r="A16" s="92"/>
      <c r="B16" s="51"/>
      <c r="C16" s="93"/>
      <c r="D16" s="47"/>
    </row>
    <row r="17" spans="1:4" ht="15.75">
      <c r="A17" s="212" t="s">
        <v>837</v>
      </c>
      <c r="B17" s="51"/>
      <c r="C17" s="93"/>
      <c r="D17" s="47"/>
    </row>
    <row r="18" spans="1:3" ht="34.5" customHeight="1">
      <c r="A18" s="629" t="s">
        <v>747</v>
      </c>
      <c r="B18" s="629"/>
      <c r="C18" s="629"/>
    </row>
    <row r="19" spans="1:3" ht="15.75">
      <c r="A19" s="10"/>
      <c r="B19" s="10"/>
      <c r="C19" s="10"/>
    </row>
    <row r="20" spans="1:3" ht="15.75">
      <c r="A20" s="191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10"/>
      <c r="C22" s="10"/>
    </row>
    <row r="23" spans="1:3" ht="15.75">
      <c r="A23" s="10"/>
      <c r="B23" s="51"/>
      <c r="C23" s="93"/>
    </row>
    <row r="24" spans="1:3" ht="15.75">
      <c r="A24" s="47"/>
      <c r="B24" s="51"/>
      <c r="C24" s="93"/>
    </row>
    <row r="25" spans="1:3" ht="15.75">
      <c r="A25" s="47"/>
      <c r="B25" s="51"/>
      <c r="C25" s="93"/>
    </row>
    <row r="26" spans="1:3" ht="15.75">
      <c r="A26" s="47"/>
      <c r="B26" s="51"/>
      <c r="C26" s="93"/>
    </row>
    <row r="27" spans="1:3" ht="15.75">
      <c r="A27" s="47"/>
      <c r="B27" s="51"/>
      <c r="C27" s="93"/>
    </row>
    <row r="28" spans="1:3" ht="15.75">
      <c r="A28" s="47"/>
      <c r="B28" s="51"/>
      <c r="C28" s="93"/>
    </row>
    <row r="29" spans="1:3" ht="15.75">
      <c r="A29" s="47"/>
      <c r="B29" s="51"/>
      <c r="C29" s="93"/>
    </row>
    <row r="30" spans="1:3" ht="15.75">
      <c r="A30" s="47"/>
      <c r="B30" s="51"/>
      <c r="C30" s="93"/>
    </row>
    <row r="31" spans="1:3" ht="15.75">
      <c r="A31" s="47"/>
      <c r="B31" s="51"/>
      <c r="C31" s="93"/>
    </row>
    <row r="32" spans="1:3" ht="15.75">
      <c r="A32" s="47"/>
      <c r="B32" s="51"/>
      <c r="C32" s="93"/>
    </row>
    <row r="33" ht="15.75">
      <c r="A33" s="47"/>
    </row>
  </sheetData>
  <sheetProtection/>
  <mergeCells count="1">
    <mergeCell ref="A18:C18"/>
  </mergeCells>
  <printOptions/>
  <pageMargins left="0.7480314960629921" right="0.1968503937007874" top="0.5905511811023623" bottom="0.1968503937007874" header="0.31496062992125984" footer="0.2755905511811024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0.75390625" style="197" customWidth="1"/>
    <col min="2" max="2" width="12.00390625" style="73" customWidth="1"/>
    <col min="3" max="3" width="13.375" style="197" customWidth="1"/>
    <col min="4" max="4" width="12.875" style="197" customWidth="1"/>
    <col min="5" max="16384" width="9.125" style="197" customWidth="1"/>
  </cols>
  <sheetData>
    <row r="1" ht="15">
      <c r="A1" s="196" t="s">
        <v>240</v>
      </c>
    </row>
    <row r="2" spans="3:30" ht="15">
      <c r="C2" s="199"/>
      <c r="D2" s="198" t="s">
        <v>241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1:30" ht="15">
      <c r="A3" s="263" t="s">
        <v>21</v>
      </c>
      <c r="B3" s="200" t="s">
        <v>155</v>
      </c>
      <c r="C3" s="200" t="s">
        <v>245</v>
      </c>
      <c r="D3" s="200" t="s">
        <v>245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</row>
    <row r="4" spans="1:30" ht="15">
      <c r="A4" s="202"/>
      <c r="B4" s="201" t="s">
        <v>156</v>
      </c>
      <c r="C4" s="201" t="s">
        <v>202</v>
      </c>
      <c r="D4" s="201" t="s">
        <v>203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0" ht="15">
      <c r="A5" s="409" t="s">
        <v>421</v>
      </c>
      <c r="B5" s="410"/>
      <c r="C5" s="411"/>
      <c r="D5" s="411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0" ht="15">
      <c r="A6" s="412" t="s">
        <v>466</v>
      </c>
      <c r="B6" s="413" t="s">
        <v>14</v>
      </c>
      <c r="C6" s="414">
        <v>350</v>
      </c>
      <c r="D6" s="414">
        <v>420</v>
      </c>
      <c r="E6" s="199"/>
      <c r="F6" s="600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</row>
    <row r="7" spans="1:30" ht="15">
      <c r="A7" s="415" t="s">
        <v>422</v>
      </c>
      <c r="B7" s="413" t="s">
        <v>14</v>
      </c>
      <c r="C7" s="414">
        <v>95.83</v>
      </c>
      <c r="D7" s="414">
        <v>115</v>
      </c>
      <c r="E7" s="199"/>
      <c r="F7" s="600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</row>
    <row r="8" spans="1:30" ht="15">
      <c r="A8" s="415" t="s">
        <v>423</v>
      </c>
      <c r="B8" s="413" t="s">
        <v>14</v>
      </c>
      <c r="C8" s="414">
        <v>116.67</v>
      </c>
      <c r="D8" s="414">
        <v>140</v>
      </c>
      <c r="E8" s="199"/>
      <c r="F8" s="600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</row>
    <row r="9" spans="1:30" ht="15">
      <c r="A9" s="415" t="s">
        <v>424</v>
      </c>
      <c r="B9" s="413" t="s">
        <v>14</v>
      </c>
      <c r="C9" s="414">
        <v>135</v>
      </c>
      <c r="D9" s="414">
        <v>162</v>
      </c>
      <c r="E9" s="199"/>
      <c r="F9" s="600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</row>
    <row r="10" spans="1:30" ht="15">
      <c r="A10" s="415" t="s">
        <v>425</v>
      </c>
      <c r="B10" s="413" t="s">
        <v>14</v>
      </c>
      <c r="C10" s="414">
        <v>162.5</v>
      </c>
      <c r="D10" s="414">
        <v>195</v>
      </c>
      <c r="E10" s="199"/>
      <c r="F10" s="600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</row>
    <row r="11" spans="1:30" ht="15">
      <c r="A11" s="415" t="s">
        <v>426</v>
      </c>
      <c r="B11" s="413" t="s">
        <v>14</v>
      </c>
      <c r="C11" s="414">
        <v>189.17</v>
      </c>
      <c r="D11" s="414">
        <v>227</v>
      </c>
      <c r="E11" s="199"/>
      <c r="F11" s="600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</row>
    <row r="12" spans="1:30" ht="15">
      <c r="A12" s="415" t="s">
        <v>427</v>
      </c>
      <c r="B12" s="413" t="s">
        <v>14</v>
      </c>
      <c r="C12" s="414">
        <v>212.5</v>
      </c>
      <c r="D12" s="414">
        <v>255</v>
      </c>
      <c r="E12" s="199"/>
      <c r="F12" s="600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</row>
    <row r="13" spans="1:30" ht="15">
      <c r="A13" s="415" t="s">
        <v>428</v>
      </c>
      <c r="B13" s="413" t="s">
        <v>14</v>
      </c>
      <c r="C13" s="414">
        <v>243.33</v>
      </c>
      <c r="D13" s="414">
        <v>292</v>
      </c>
      <c r="E13" s="199"/>
      <c r="F13" s="600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</row>
    <row r="14" spans="1:30" ht="15">
      <c r="A14" s="415" t="s">
        <v>429</v>
      </c>
      <c r="B14" s="413" t="s">
        <v>14</v>
      </c>
      <c r="C14" s="414">
        <v>262.5</v>
      </c>
      <c r="D14" s="414">
        <v>315</v>
      </c>
      <c r="E14" s="199"/>
      <c r="F14" s="600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</row>
    <row r="15" spans="1:30" ht="15">
      <c r="A15" s="415" t="s">
        <v>430</v>
      </c>
      <c r="B15" s="413" t="s">
        <v>14</v>
      </c>
      <c r="C15" s="414">
        <v>283.33</v>
      </c>
      <c r="D15" s="414">
        <v>340</v>
      </c>
      <c r="E15" s="199"/>
      <c r="F15" s="600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</row>
    <row r="16" spans="1:30" ht="15">
      <c r="A16" s="415" t="s">
        <v>431</v>
      </c>
      <c r="B16" s="413" t="s">
        <v>14</v>
      </c>
      <c r="C16" s="414">
        <v>301.67</v>
      </c>
      <c r="D16" s="414">
        <v>362</v>
      </c>
      <c r="E16" s="199"/>
      <c r="F16" s="600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</row>
    <row r="17" spans="1:30" ht="15">
      <c r="A17" s="415" t="s">
        <v>432</v>
      </c>
      <c r="B17" s="413" t="s">
        <v>14</v>
      </c>
      <c r="C17" s="414">
        <v>325</v>
      </c>
      <c r="D17" s="414">
        <v>390</v>
      </c>
      <c r="E17" s="199"/>
      <c r="F17" s="600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</row>
    <row r="18" spans="1:30" ht="15">
      <c r="A18" s="416" t="s">
        <v>433</v>
      </c>
      <c r="B18" s="413" t="s">
        <v>14</v>
      </c>
      <c r="C18" s="414">
        <v>41.67</v>
      </c>
      <c r="D18" s="414">
        <v>50</v>
      </c>
      <c r="E18" s="199"/>
      <c r="F18" s="600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</row>
    <row r="19" spans="1:30" ht="15">
      <c r="A19" s="416" t="s">
        <v>434</v>
      </c>
      <c r="B19" s="413"/>
      <c r="C19" s="414"/>
      <c r="D19" s="414"/>
      <c r="E19" s="199"/>
      <c r="F19" s="600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</row>
    <row r="20" spans="1:30" ht="15">
      <c r="A20" s="412" t="s">
        <v>435</v>
      </c>
      <c r="B20" s="413" t="s">
        <v>14</v>
      </c>
      <c r="C20" s="414">
        <v>162.5</v>
      </c>
      <c r="D20" s="414">
        <v>195</v>
      </c>
      <c r="E20" s="199"/>
      <c r="F20" s="600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</row>
    <row r="21" spans="1:30" ht="60">
      <c r="A21" s="417" t="s">
        <v>436</v>
      </c>
      <c r="B21" s="413" t="s">
        <v>14</v>
      </c>
      <c r="C21" s="414">
        <v>195.83</v>
      </c>
      <c r="D21" s="414">
        <v>235</v>
      </c>
      <c r="E21" s="199"/>
      <c r="F21" s="5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</row>
    <row r="22" spans="1:30" ht="60">
      <c r="A22" s="418" t="s">
        <v>437</v>
      </c>
      <c r="B22" s="413" t="s">
        <v>14</v>
      </c>
      <c r="C22" s="414">
        <v>375</v>
      </c>
      <c r="D22" s="414">
        <v>450</v>
      </c>
      <c r="E22" s="199"/>
      <c r="F22" s="5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</row>
    <row r="23" spans="1:30" ht="15">
      <c r="A23" s="419" t="s">
        <v>438</v>
      </c>
      <c r="B23" s="413"/>
      <c r="C23" s="414"/>
      <c r="D23" s="414"/>
      <c r="E23" s="199"/>
      <c r="F23" s="5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</row>
    <row r="24" spans="1:30" ht="15">
      <c r="A24" s="412" t="s">
        <v>439</v>
      </c>
      <c r="B24" s="413"/>
      <c r="C24" s="414"/>
      <c r="D24" s="414"/>
      <c r="E24" s="199"/>
      <c r="F24" s="5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</row>
    <row r="25" spans="1:30" ht="15">
      <c r="A25" s="412" t="s">
        <v>466</v>
      </c>
      <c r="B25" s="413" t="s">
        <v>14</v>
      </c>
      <c r="C25" s="414">
        <v>18000</v>
      </c>
      <c r="D25" s="414">
        <v>21600</v>
      </c>
      <c r="E25" s="199"/>
      <c r="F25" s="5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</row>
    <row r="26" spans="1:30" ht="15">
      <c r="A26" s="415" t="s">
        <v>422</v>
      </c>
      <c r="B26" s="413" t="s">
        <v>14</v>
      </c>
      <c r="C26" s="414">
        <v>1800</v>
      </c>
      <c r="D26" s="414">
        <v>2160</v>
      </c>
      <c r="E26" s="199"/>
      <c r="F26" s="5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</row>
    <row r="27" spans="1:30" ht="15">
      <c r="A27" s="415" t="s">
        <v>423</v>
      </c>
      <c r="B27" s="413" t="s">
        <v>14</v>
      </c>
      <c r="C27" s="414">
        <v>3333.33</v>
      </c>
      <c r="D27" s="414">
        <v>4000</v>
      </c>
      <c r="E27" s="199"/>
      <c r="F27" s="5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</row>
    <row r="28" spans="1:30" ht="15">
      <c r="A28" s="415" t="s">
        <v>424</v>
      </c>
      <c r="B28" s="413" t="s">
        <v>14</v>
      </c>
      <c r="C28" s="414">
        <v>4841.67</v>
      </c>
      <c r="D28" s="414">
        <v>5810</v>
      </c>
      <c r="E28" s="199"/>
      <c r="F28" s="5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</row>
    <row r="29" spans="1:30" ht="15">
      <c r="A29" s="415" t="s">
        <v>425</v>
      </c>
      <c r="B29" s="413" t="s">
        <v>14</v>
      </c>
      <c r="C29" s="414">
        <v>6345.83</v>
      </c>
      <c r="D29" s="414">
        <v>7615</v>
      </c>
      <c r="E29" s="199"/>
      <c r="F29" s="5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</row>
    <row r="30" spans="1:30" ht="15">
      <c r="A30" s="415" t="s">
        <v>426</v>
      </c>
      <c r="B30" s="413" t="s">
        <v>14</v>
      </c>
      <c r="C30" s="414">
        <v>7875</v>
      </c>
      <c r="D30" s="414">
        <v>9450</v>
      </c>
      <c r="E30" s="199"/>
      <c r="F30" s="5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</row>
    <row r="31" spans="1:30" ht="15">
      <c r="A31" s="415" t="s">
        <v>427</v>
      </c>
      <c r="B31" s="413" t="s">
        <v>14</v>
      </c>
      <c r="C31" s="414">
        <v>9270.83</v>
      </c>
      <c r="D31" s="414">
        <v>11125</v>
      </c>
      <c r="E31" s="199"/>
      <c r="F31" s="5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</row>
    <row r="32" spans="1:30" ht="15">
      <c r="A32" s="415" t="s">
        <v>428</v>
      </c>
      <c r="B32" s="413" t="s">
        <v>14</v>
      </c>
      <c r="C32" s="414">
        <v>10775</v>
      </c>
      <c r="D32" s="414">
        <v>12930</v>
      </c>
      <c r="E32" s="199"/>
      <c r="F32" s="5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</row>
    <row r="33" spans="1:30" ht="15">
      <c r="A33" s="415" t="s">
        <v>429</v>
      </c>
      <c r="B33" s="413" t="s">
        <v>14</v>
      </c>
      <c r="C33" s="414">
        <v>12283.33</v>
      </c>
      <c r="D33" s="414">
        <v>14740</v>
      </c>
      <c r="E33" s="199"/>
      <c r="F33" s="5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</row>
    <row r="34" spans="1:30" ht="15">
      <c r="A34" s="415" t="s">
        <v>430</v>
      </c>
      <c r="B34" s="413" t="s">
        <v>14</v>
      </c>
      <c r="C34" s="414">
        <v>13725</v>
      </c>
      <c r="D34" s="414">
        <v>16470</v>
      </c>
      <c r="E34" s="199"/>
      <c r="F34" s="5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</row>
    <row r="35" spans="1:30" ht="15">
      <c r="A35" s="415" t="s">
        <v>431</v>
      </c>
      <c r="B35" s="413" t="s">
        <v>14</v>
      </c>
      <c r="C35" s="414">
        <v>15166.67</v>
      </c>
      <c r="D35" s="414">
        <v>18200</v>
      </c>
      <c r="E35" s="199"/>
      <c r="F35" s="5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</row>
    <row r="36" spans="1:30" ht="15">
      <c r="A36" s="415" t="s">
        <v>432</v>
      </c>
      <c r="B36" s="413" t="s">
        <v>14</v>
      </c>
      <c r="C36" s="414">
        <v>16712.5</v>
      </c>
      <c r="D36" s="414">
        <v>20055</v>
      </c>
      <c r="E36" s="199"/>
      <c r="F36" s="5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</row>
    <row r="37" spans="1:30" ht="60">
      <c r="A37" s="418" t="s">
        <v>440</v>
      </c>
      <c r="B37" s="413"/>
      <c r="C37" s="414"/>
      <c r="D37" s="414"/>
      <c r="E37" s="199"/>
      <c r="F37" s="5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</row>
    <row r="38" spans="1:30" ht="15">
      <c r="A38" s="412" t="s">
        <v>466</v>
      </c>
      <c r="B38" s="413" t="s">
        <v>14</v>
      </c>
      <c r="C38" s="414">
        <v>11700</v>
      </c>
      <c r="D38" s="414">
        <v>14040</v>
      </c>
      <c r="E38" s="199"/>
      <c r="F38" s="5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</row>
    <row r="39" spans="1:30" ht="15">
      <c r="A39" s="415" t="s">
        <v>422</v>
      </c>
      <c r="B39" s="413" t="s">
        <v>14</v>
      </c>
      <c r="C39" s="414">
        <v>1216.67</v>
      </c>
      <c r="D39" s="414">
        <v>1460</v>
      </c>
      <c r="E39" s="199"/>
      <c r="F39" s="5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</row>
    <row r="40" spans="1:30" ht="15">
      <c r="A40" s="415" t="s">
        <v>423</v>
      </c>
      <c r="B40" s="413" t="s">
        <v>14</v>
      </c>
      <c r="C40" s="414">
        <v>2125</v>
      </c>
      <c r="D40" s="414">
        <v>2550</v>
      </c>
      <c r="E40" s="199"/>
      <c r="F40" s="5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1:30" ht="15">
      <c r="A41" s="415" t="s">
        <v>424</v>
      </c>
      <c r="B41" s="413" t="s">
        <v>14</v>
      </c>
      <c r="C41" s="414">
        <v>3025</v>
      </c>
      <c r="D41" s="414">
        <v>3630</v>
      </c>
      <c r="E41" s="199"/>
      <c r="F41" s="5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</row>
    <row r="42" spans="1:30" ht="15">
      <c r="A42" s="415" t="s">
        <v>425</v>
      </c>
      <c r="B42" s="413" t="s">
        <v>14</v>
      </c>
      <c r="C42" s="414">
        <v>4016.67</v>
      </c>
      <c r="D42" s="414">
        <v>4820</v>
      </c>
      <c r="E42" s="199"/>
      <c r="F42" s="5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</row>
    <row r="43" spans="1:30" ht="15">
      <c r="A43" s="415" t="s">
        <v>426</v>
      </c>
      <c r="B43" s="413" t="s">
        <v>14</v>
      </c>
      <c r="C43" s="414">
        <v>4966.67</v>
      </c>
      <c r="D43" s="414">
        <v>5960</v>
      </c>
      <c r="E43" s="199"/>
      <c r="F43" s="5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</row>
    <row r="44" spans="1:30" ht="15">
      <c r="A44" s="415" t="s">
        <v>427</v>
      </c>
      <c r="B44" s="413" t="s">
        <v>14</v>
      </c>
      <c r="C44" s="414">
        <v>5904.17</v>
      </c>
      <c r="D44" s="414">
        <v>7085</v>
      </c>
      <c r="E44" s="199"/>
      <c r="F44" s="5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</row>
    <row r="45" spans="1:30" ht="15">
      <c r="A45" s="415" t="s">
        <v>428</v>
      </c>
      <c r="B45" s="413" t="s">
        <v>14</v>
      </c>
      <c r="C45" s="414">
        <v>6975</v>
      </c>
      <c r="D45" s="414">
        <v>8370</v>
      </c>
      <c r="E45" s="199"/>
      <c r="F45" s="5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</row>
    <row r="46" spans="1:30" ht="15">
      <c r="A46" s="415" t="s">
        <v>429</v>
      </c>
      <c r="B46" s="413" t="s">
        <v>14</v>
      </c>
      <c r="C46" s="414">
        <v>7875</v>
      </c>
      <c r="D46" s="414">
        <v>9450</v>
      </c>
      <c r="E46" s="199"/>
      <c r="F46" s="5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</row>
    <row r="47" spans="1:30" ht="15">
      <c r="A47" s="415" t="s">
        <v>430</v>
      </c>
      <c r="B47" s="413" t="s">
        <v>14</v>
      </c>
      <c r="C47" s="414">
        <v>8775</v>
      </c>
      <c r="D47" s="414">
        <v>10530</v>
      </c>
      <c r="E47" s="199"/>
      <c r="F47" s="5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</row>
    <row r="48" spans="1:30" ht="15">
      <c r="A48" s="415" t="s">
        <v>431</v>
      </c>
      <c r="B48" s="413" t="s">
        <v>14</v>
      </c>
      <c r="C48" s="414">
        <v>9683.33</v>
      </c>
      <c r="D48" s="414">
        <v>11620</v>
      </c>
      <c r="E48" s="199"/>
      <c r="F48" s="5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</row>
    <row r="49" spans="1:30" ht="15">
      <c r="A49" s="415" t="s">
        <v>432</v>
      </c>
      <c r="B49" s="413" t="s">
        <v>14</v>
      </c>
      <c r="C49" s="414">
        <v>10637.5</v>
      </c>
      <c r="D49" s="414">
        <v>12765</v>
      </c>
      <c r="E49" s="199"/>
      <c r="F49" s="5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</row>
    <row r="50" spans="1:30" ht="60">
      <c r="A50" s="418" t="s">
        <v>441</v>
      </c>
      <c r="B50" s="413"/>
      <c r="C50" s="414"/>
      <c r="D50" s="414"/>
      <c r="E50" s="199"/>
      <c r="F50" s="5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</row>
    <row r="51" spans="1:30" ht="15">
      <c r="A51" s="412" t="s">
        <v>466</v>
      </c>
      <c r="B51" s="413" t="s">
        <v>14</v>
      </c>
      <c r="C51" s="414">
        <v>14687.5</v>
      </c>
      <c r="D51" s="414">
        <v>17625</v>
      </c>
      <c r="E51" s="199"/>
      <c r="F51" s="5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</row>
    <row r="52" spans="1:30" ht="15">
      <c r="A52" s="415" t="s">
        <v>422</v>
      </c>
      <c r="B52" s="413" t="s">
        <v>14</v>
      </c>
      <c r="C52" s="414">
        <v>1529.17</v>
      </c>
      <c r="D52" s="414">
        <v>1835</v>
      </c>
      <c r="E52" s="199"/>
      <c r="F52" s="5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</row>
    <row r="53" spans="1:30" ht="15">
      <c r="A53" s="415" t="s">
        <v>423</v>
      </c>
      <c r="B53" s="413" t="s">
        <v>14</v>
      </c>
      <c r="C53" s="414">
        <v>2700</v>
      </c>
      <c r="D53" s="414">
        <v>3240</v>
      </c>
      <c r="E53" s="199"/>
      <c r="F53" s="5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</row>
    <row r="54" spans="1:30" ht="15">
      <c r="A54" s="415" t="s">
        <v>424</v>
      </c>
      <c r="B54" s="413" t="s">
        <v>14</v>
      </c>
      <c r="C54" s="414">
        <v>3995.83</v>
      </c>
      <c r="D54" s="414">
        <v>4795</v>
      </c>
      <c r="E54" s="199"/>
      <c r="F54" s="5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</row>
    <row r="55" spans="1:30" ht="15">
      <c r="A55" s="415" t="s">
        <v>425</v>
      </c>
      <c r="B55" s="413" t="s">
        <v>14</v>
      </c>
      <c r="C55" s="414">
        <v>5200</v>
      </c>
      <c r="D55" s="414">
        <v>6240</v>
      </c>
      <c r="E55" s="199"/>
      <c r="F55" s="5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</row>
    <row r="56" spans="1:30" ht="15">
      <c r="A56" s="415" t="s">
        <v>426</v>
      </c>
      <c r="B56" s="413" t="s">
        <v>14</v>
      </c>
      <c r="C56" s="414">
        <v>6345.83</v>
      </c>
      <c r="D56" s="414">
        <v>7615</v>
      </c>
      <c r="E56" s="199"/>
      <c r="F56" s="5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</row>
    <row r="57" spans="1:30" ht="15">
      <c r="A57" s="415" t="s">
        <v>427</v>
      </c>
      <c r="B57" s="413" t="s">
        <v>14</v>
      </c>
      <c r="C57" s="414">
        <v>7666.57</v>
      </c>
      <c r="D57" s="414">
        <v>9200</v>
      </c>
      <c r="E57" s="199"/>
      <c r="F57" s="5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</row>
    <row r="58" spans="1:30" ht="15">
      <c r="A58" s="415" t="s">
        <v>428</v>
      </c>
      <c r="B58" s="413" t="s">
        <v>14</v>
      </c>
      <c r="C58" s="414">
        <v>8875</v>
      </c>
      <c r="D58" s="414">
        <v>10650</v>
      </c>
      <c r="E58" s="199"/>
      <c r="F58" s="5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</row>
    <row r="59" spans="1:30" ht="15">
      <c r="A59" s="415" t="s">
        <v>429</v>
      </c>
      <c r="B59" s="413" t="s">
        <v>14</v>
      </c>
      <c r="C59" s="414">
        <v>10033.33</v>
      </c>
      <c r="D59" s="414">
        <v>12040</v>
      </c>
      <c r="E59" s="199"/>
      <c r="F59" s="5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</row>
    <row r="60" spans="1:30" ht="15">
      <c r="A60" s="415" t="s">
        <v>430</v>
      </c>
      <c r="B60" s="413" t="s">
        <v>14</v>
      </c>
      <c r="C60" s="414">
        <v>11258.33</v>
      </c>
      <c r="D60" s="414">
        <v>13510</v>
      </c>
      <c r="E60" s="199"/>
      <c r="F60" s="5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</row>
    <row r="61" spans="1:30" ht="15">
      <c r="A61" s="415" t="s">
        <v>431</v>
      </c>
      <c r="B61" s="413" t="s">
        <v>14</v>
      </c>
      <c r="C61" s="414">
        <v>12383.33</v>
      </c>
      <c r="D61" s="414">
        <v>14860</v>
      </c>
      <c r="E61" s="199"/>
      <c r="F61" s="5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</row>
    <row r="62" spans="1:30" ht="15">
      <c r="A62" s="415" t="s">
        <v>432</v>
      </c>
      <c r="B62" s="413" t="s">
        <v>14</v>
      </c>
      <c r="C62" s="414">
        <v>13500</v>
      </c>
      <c r="D62" s="414">
        <v>16200</v>
      </c>
      <c r="E62" s="199"/>
      <c r="F62" s="5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</row>
    <row r="63" spans="1:30" ht="30" customHeight="1">
      <c r="A63" s="420" t="s">
        <v>778</v>
      </c>
      <c r="B63" s="421" t="s">
        <v>442</v>
      </c>
      <c r="C63" s="414">
        <v>243.33</v>
      </c>
      <c r="D63" s="414">
        <v>292</v>
      </c>
      <c r="E63" s="199"/>
      <c r="F63" s="5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</row>
    <row r="64" spans="1:30" ht="15">
      <c r="A64" s="419" t="s">
        <v>768</v>
      </c>
      <c r="B64" s="413" t="s">
        <v>14</v>
      </c>
      <c r="C64" s="414">
        <v>5</v>
      </c>
      <c r="D64" s="414">
        <v>6</v>
      </c>
      <c r="E64" s="199"/>
      <c r="F64" s="5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</row>
    <row r="65" spans="1:30" ht="43.5">
      <c r="A65" s="420" t="s">
        <v>769</v>
      </c>
      <c r="B65" s="413" t="s">
        <v>14</v>
      </c>
      <c r="C65" s="414">
        <v>72.5</v>
      </c>
      <c r="D65" s="414">
        <v>87</v>
      </c>
      <c r="E65" s="199"/>
      <c r="F65" s="5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</row>
    <row r="66" spans="1:30" ht="42.75">
      <c r="A66" s="422" t="s">
        <v>770</v>
      </c>
      <c r="B66" s="413" t="s">
        <v>146</v>
      </c>
      <c r="C66" s="414">
        <v>54.17</v>
      </c>
      <c r="D66" s="414">
        <v>65</v>
      </c>
      <c r="E66" s="199"/>
      <c r="F66" s="5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</row>
    <row r="67" spans="1:30" ht="43.5">
      <c r="A67" s="420" t="s">
        <v>771</v>
      </c>
      <c r="B67" s="413" t="s">
        <v>146</v>
      </c>
      <c r="C67" s="414">
        <v>71.67</v>
      </c>
      <c r="D67" s="414">
        <v>86</v>
      </c>
      <c r="E67" s="199"/>
      <c r="F67" s="5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</row>
    <row r="68" spans="1:30" ht="29.25">
      <c r="A68" s="423" t="s">
        <v>772</v>
      </c>
      <c r="B68" s="413" t="s">
        <v>16</v>
      </c>
      <c r="C68" s="414">
        <v>13.33</v>
      </c>
      <c r="D68" s="414">
        <v>16</v>
      </c>
      <c r="E68" s="199"/>
      <c r="F68" s="5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</row>
    <row r="69" spans="1:30" ht="29.25">
      <c r="A69" s="424" t="s">
        <v>773</v>
      </c>
      <c r="B69" s="413" t="s">
        <v>16</v>
      </c>
      <c r="C69" s="414">
        <v>58.33</v>
      </c>
      <c r="D69" s="414">
        <v>70</v>
      </c>
      <c r="E69" s="199"/>
      <c r="F69" s="5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</row>
    <row r="70" spans="1:30" ht="15">
      <c r="A70" s="425" t="s">
        <v>774</v>
      </c>
      <c r="B70" s="413"/>
      <c r="C70" s="414"/>
      <c r="D70" s="414"/>
      <c r="E70" s="199"/>
      <c r="F70" s="5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</row>
    <row r="71" spans="1:30" ht="15">
      <c r="A71" s="426" t="s">
        <v>275</v>
      </c>
      <c r="B71" s="413" t="s">
        <v>0</v>
      </c>
      <c r="C71" s="414">
        <v>37.5</v>
      </c>
      <c r="D71" s="414">
        <v>45</v>
      </c>
      <c r="E71" s="199"/>
      <c r="F71" s="5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</row>
    <row r="72" spans="1:30" ht="29.25">
      <c r="A72" s="427" t="s">
        <v>775</v>
      </c>
      <c r="B72" s="428" t="s">
        <v>0</v>
      </c>
      <c r="C72" s="429">
        <v>21.67</v>
      </c>
      <c r="D72" s="429">
        <v>26</v>
      </c>
      <c r="E72" s="199"/>
      <c r="F72" s="5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</row>
    <row r="73" spans="1:30" ht="15">
      <c r="A73" s="196" t="s">
        <v>187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</row>
    <row r="74" spans="1:30" ht="15">
      <c r="A74" s="197" t="s">
        <v>776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</row>
    <row r="75" spans="1:30" ht="15">
      <c r="A75" s="645" t="s">
        <v>168</v>
      </c>
      <c r="B75" s="645"/>
      <c r="C75" s="645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</row>
    <row r="76" spans="1:30" ht="15">
      <c r="A76" s="645" t="s">
        <v>443</v>
      </c>
      <c r="B76" s="645"/>
      <c r="C76" s="645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</row>
    <row r="77" spans="1:30" ht="35.25" customHeight="1">
      <c r="A77" s="646" t="s">
        <v>444</v>
      </c>
      <c r="B77" s="646"/>
      <c r="C77" s="646"/>
      <c r="D77" s="646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</row>
    <row r="78" spans="1:30" ht="29.25" customHeight="1">
      <c r="A78" s="646" t="s">
        <v>445</v>
      </c>
      <c r="B78" s="646"/>
      <c r="C78" s="646"/>
      <c r="D78" s="646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</row>
    <row r="79" spans="1:30" ht="15">
      <c r="A79" s="645" t="s">
        <v>777</v>
      </c>
      <c r="B79" s="645"/>
      <c r="C79" s="645"/>
      <c r="D79" s="645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</row>
    <row r="80" spans="3:30" ht="15"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</row>
    <row r="81" spans="3:30" ht="15"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</row>
    <row r="82" spans="1:41" ht="15">
      <c r="A82" s="199"/>
      <c r="B82" s="180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</row>
    <row r="83" spans="1:41" ht="15">
      <c r="A83" s="199"/>
      <c r="B83" s="180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</row>
    <row r="84" spans="1:41" ht="15">
      <c r="A84" s="199"/>
      <c r="B84" s="180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</row>
    <row r="85" spans="1:41" ht="15">
      <c r="A85" s="199"/>
      <c r="B85" s="180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</row>
    <row r="86" spans="1:41" ht="15">
      <c r="A86" s="199"/>
      <c r="B86" s="180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</row>
    <row r="87" spans="1:41" ht="15">
      <c r="A87" s="199"/>
      <c r="B87" s="180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</row>
    <row r="88" spans="1:41" ht="15">
      <c r="A88" s="199"/>
      <c r="B88" s="180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</row>
    <row r="89" spans="1:41" ht="15">
      <c r="A89" s="199"/>
      <c r="B89" s="180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</row>
    <row r="90" spans="1:41" ht="15">
      <c r="A90" s="199"/>
      <c r="B90" s="180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</row>
    <row r="91" spans="1:41" ht="15">
      <c r="A91" s="199"/>
      <c r="B91" s="180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</row>
    <row r="92" spans="1:41" ht="15">
      <c r="A92" s="199"/>
      <c r="B92" s="180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</row>
    <row r="93" spans="1:41" ht="15">
      <c r="A93" s="199"/>
      <c r="B93" s="180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</row>
    <row r="94" spans="1:41" ht="15">
      <c r="A94" s="199"/>
      <c r="B94" s="180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</row>
    <row r="95" spans="1:41" ht="15">
      <c r="A95" s="199"/>
      <c r="B95" s="180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</row>
    <row r="96" spans="1:41" ht="15">
      <c r="A96" s="199"/>
      <c r="B96" s="180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</row>
    <row r="97" spans="1:41" ht="15">
      <c r="A97" s="199"/>
      <c r="B97" s="180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</row>
    <row r="98" spans="1:41" ht="15">
      <c r="A98" s="199"/>
      <c r="B98" s="180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</row>
    <row r="99" spans="1:41" ht="15">
      <c r="A99" s="199"/>
      <c r="B99" s="180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</row>
    <row r="100" spans="1:41" ht="15">
      <c r="A100" s="199"/>
      <c r="B100" s="180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</row>
    <row r="101" spans="1:41" ht="15">
      <c r="A101" s="199"/>
      <c r="B101" s="180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</row>
    <row r="102" spans="1:41" ht="15">
      <c r="A102" s="199"/>
      <c r="B102" s="180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</row>
    <row r="103" spans="1:41" ht="15">
      <c r="A103" s="199"/>
      <c r="B103" s="180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</row>
    <row r="104" spans="1:41" ht="15">
      <c r="A104" s="199"/>
      <c r="B104" s="180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</row>
    <row r="105" spans="1:41" ht="15">
      <c r="A105" s="199"/>
      <c r="B105" s="180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</row>
    <row r="106" spans="1:41" ht="15">
      <c r="A106" s="199"/>
      <c r="B106" s="180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</row>
    <row r="107" spans="1:41" ht="15">
      <c r="A107" s="199"/>
      <c r="B107" s="180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</row>
    <row r="108" spans="1:41" ht="15">
      <c r="A108" s="199"/>
      <c r="B108" s="180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</row>
    <row r="109" spans="1:41" ht="15">
      <c r="A109" s="199"/>
      <c r="B109" s="180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</row>
    <row r="110" spans="1:41" ht="15">
      <c r="A110" s="199"/>
      <c r="B110" s="180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</row>
    <row r="111" spans="1:41" ht="15">
      <c r="A111" s="199"/>
      <c r="B111" s="180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</row>
    <row r="112" spans="1:41" ht="15">
      <c r="A112" s="199"/>
      <c r="B112" s="180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</row>
    <row r="113" spans="1:41" ht="15">
      <c r="A113" s="199"/>
      <c r="B113" s="180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</row>
    <row r="114" spans="1:41" ht="15">
      <c r="A114" s="199"/>
      <c r="B114" s="180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</row>
    <row r="115" spans="1:41" ht="15">
      <c r="A115" s="199"/>
      <c r="B115" s="180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</row>
    <row r="116" spans="1:41" ht="15">
      <c r="A116" s="199"/>
      <c r="B116" s="180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</row>
    <row r="117" spans="1:41" ht="15">
      <c r="A117" s="199"/>
      <c r="B117" s="180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</row>
    <row r="118" spans="1:41" ht="15">
      <c r="A118" s="199"/>
      <c r="B118" s="180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</row>
    <row r="119" spans="1:41" ht="15">
      <c r="A119" s="199"/>
      <c r="B119" s="180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</row>
    <row r="120" spans="1:41" ht="15">
      <c r="A120" s="199"/>
      <c r="B120" s="180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</row>
    <row r="121" spans="1:41" ht="15">
      <c r="A121" s="199"/>
      <c r="B121" s="180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</row>
    <row r="122" spans="1:41" ht="15">
      <c r="A122" s="199"/>
      <c r="B122" s="180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</row>
    <row r="123" spans="1:41" ht="15">
      <c r="A123" s="199"/>
      <c r="B123" s="180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</row>
    <row r="124" spans="1:41" ht="15">
      <c r="A124" s="199"/>
      <c r="B124" s="180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</row>
    <row r="125" spans="1:41" ht="15">
      <c r="A125" s="199"/>
      <c r="B125" s="180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</row>
    <row r="126" spans="1:41" ht="15">
      <c r="A126" s="199"/>
      <c r="B126" s="180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</row>
    <row r="127" spans="1:41" ht="15">
      <c r="A127" s="199"/>
      <c r="B127" s="180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</row>
    <row r="128" spans="1:41" ht="15">
      <c r="A128" s="199"/>
      <c r="B128" s="180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</row>
    <row r="129" spans="1:41" ht="15">
      <c r="A129" s="199"/>
      <c r="B129" s="180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</row>
    <row r="130" spans="1:41" ht="15">
      <c r="A130" s="199"/>
      <c r="B130" s="180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</row>
    <row r="131" spans="1:41" ht="15">
      <c r="A131" s="199"/>
      <c r="B131" s="180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</row>
    <row r="132" spans="1:41" ht="15">
      <c r="A132" s="199"/>
      <c r="B132" s="180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</row>
    <row r="133" spans="1:41" ht="15">
      <c r="A133" s="199"/>
      <c r="B133" s="180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</row>
    <row r="134" spans="1:41" ht="15">
      <c r="A134" s="199"/>
      <c r="B134" s="180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</row>
    <row r="135" spans="1:41" ht="15">
      <c r="A135" s="199"/>
      <c r="B135" s="180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</row>
    <row r="136" spans="1:41" ht="15">
      <c r="A136" s="199"/>
      <c r="B136" s="180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</row>
    <row r="137" spans="1:41" ht="15">
      <c r="A137" s="199"/>
      <c r="B137" s="180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</row>
    <row r="138" spans="1:41" ht="15">
      <c r="A138" s="199"/>
      <c r="B138" s="180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</row>
    <row r="139" spans="1:41" ht="15">
      <c r="A139" s="199"/>
      <c r="B139" s="180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</row>
    <row r="140" spans="1:41" ht="15">
      <c r="A140" s="199"/>
      <c r="B140" s="180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</row>
    <row r="141" spans="1:41" ht="15">
      <c r="A141" s="199"/>
      <c r="B141" s="180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</row>
    <row r="142" spans="1:41" ht="15">
      <c r="A142" s="199"/>
      <c r="B142" s="180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</row>
    <row r="143" spans="1:41" ht="15">
      <c r="A143" s="199"/>
      <c r="B143" s="180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</row>
    <row r="144" spans="1:41" ht="15">
      <c r="A144" s="199"/>
      <c r="B144" s="180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</row>
    <row r="145" spans="1:41" ht="15">
      <c r="A145" s="199"/>
      <c r="B145" s="180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</row>
    <row r="146" spans="1:41" ht="15">
      <c r="A146" s="199"/>
      <c r="B146" s="180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</row>
    <row r="147" spans="1:41" ht="15">
      <c r="A147" s="199"/>
      <c r="B147" s="180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</row>
    <row r="148" spans="1:41" ht="15">
      <c r="A148" s="199"/>
      <c r="B148" s="180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</row>
    <row r="149" spans="1:41" ht="15">
      <c r="A149" s="199"/>
      <c r="B149" s="180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</row>
    <row r="150" spans="1:41" ht="15">
      <c r="A150" s="199"/>
      <c r="B150" s="180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</row>
    <row r="151" spans="1:41" ht="15">
      <c r="A151" s="199"/>
      <c r="B151" s="180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</row>
    <row r="152" spans="1:41" ht="15">
      <c r="A152" s="199"/>
      <c r="B152" s="180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</row>
    <row r="153" spans="1:41" ht="15">
      <c r="A153" s="199"/>
      <c r="B153" s="180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</row>
    <row r="154" spans="1:41" ht="15">
      <c r="A154" s="199"/>
      <c r="B154" s="180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</row>
    <row r="155" spans="1:41" ht="15">
      <c r="A155" s="199"/>
      <c r="B155" s="180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</row>
    <row r="156" spans="1:41" ht="15">
      <c r="A156" s="199"/>
      <c r="B156" s="180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</row>
    <row r="157" spans="1:41" ht="15">
      <c r="A157" s="199"/>
      <c r="B157" s="180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</row>
    <row r="158" spans="1:41" ht="15">
      <c r="A158" s="199"/>
      <c r="B158" s="180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</row>
    <row r="159" spans="1:41" ht="15">
      <c r="A159" s="199"/>
      <c r="B159" s="180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</row>
    <row r="160" spans="1:41" ht="15">
      <c r="A160" s="199"/>
      <c r="B160" s="180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</row>
    <row r="161" spans="1:41" ht="15">
      <c r="A161" s="199"/>
      <c r="B161" s="180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</row>
    <row r="162" spans="1:41" ht="15">
      <c r="A162" s="199"/>
      <c r="B162" s="180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</row>
    <row r="163" spans="1:41" ht="15">
      <c r="A163" s="199"/>
      <c r="B163" s="180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</row>
    <row r="164" spans="1:41" ht="15">
      <c r="A164" s="199"/>
      <c r="B164" s="180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</row>
    <row r="165" spans="1:41" ht="15">
      <c r="A165" s="199"/>
      <c r="B165" s="180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</row>
    <row r="166" spans="1:41" ht="15">
      <c r="A166" s="199"/>
      <c r="B166" s="180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</row>
    <row r="167" spans="1:41" ht="15">
      <c r="A167" s="199"/>
      <c r="B167" s="180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</row>
    <row r="168" spans="1:41" ht="15">
      <c r="A168" s="199"/>
      <c r="B168" s="180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</row>
    <row r="169" spans="1:41" ht="15">
      <c r="A169" s="199"/>
      <c r="B169" s="180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</row>
    <row r="170" spans="1:41" ht="15">
      <c r="A170" s="199"/>
      <c r="B170" s="180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</row>
    <row r="171" spans="1:41" ht="15">
      <c r="A171" s="199"/>
      <c r="B171" s="180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</row>
    <row r="172" spans="1:41" ht="15">
      <c r="A172" s="199"/>
      <c r="B172" s="180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</row>
    <row r="173" spans="1:41" ht="15">
      <c r="A173" s="199"/>
      <c r="B173" s="180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</row>
    <row r="174" spans="1:41" ht="15">
      <c r="A174" s="199"/>
      <c r="B174" s="180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</row>
    <row r="175" spans="1:41" ht="15">
      <c r="A175" s="199"/>
      <c r="B175" s="180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</row>
    <row r="176" spans="1:41" ht="15">
      <c r="A176" s="199"/>
      <c r="B176" s="180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</row>
    <row r="177" spans="1:41" ht="15">
      <c r="A177" s="199"/>
      <c r="B177" s="180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</row>
    <row r="178" spans="1:41" ht="15">
      <c r="A178" s="199"/>
      <c r="B178" s="180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</row>
    <row r="179" spans="1:41" ht="15">
      <c r="A179" s="199"/>
      <c r="B179" s="180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</row>
    <row r="180" spans="1:41" ht="15">
      <c r="A180" s="199"/>
      <c r="B180" s="180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</row>
    <row r="181" spans="1:41" ht="15">
      <c r="A181" s="199"/>
      <c r="B181" s="180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</row>
    <row r="182" spans="1:41" ht="15">
      <c r="A182" s="199"/>
      <c r="B182" s="180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</row>
    <row r="183" spans="1:41" ht="15">
      <c r="A183" s="199"/>
      <c r="B183" s="180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</row>
    <row r="184" spans="1:41" ht="15">
      <c r="A184" s="199"/>
      <c r="B184" s="180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</row>
    <row r="185" spans="1:41" ht="15">
      <c r="A185" s="199"/>
      <c r="B185" s="180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</row>
    <row r="186" spans="1:41" ht="15">
      <c r="A186" s="199"/>
      <c r="B186" s="180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</row>
    <row r="187" spans="1:41" ht="15">
      <c r="A187" s="199"/>
      <c r="B187" s="180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</row>
    <row r="188" spans="1:41" ht="15">
      <c r="A188" s="199"/>
      <c r="B188" s="180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</row>
    <row r="189" spans="1:41" ht="15">
      <c r="A189" s="199"/>
      <c r="B189" s="180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</row>
    <row r="190" spans="1:41" ht="15">
      <c r="A190" s="199"/>
      <c r="B190" s="180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</row>
    <row r="191" spans="1:41" ht="15">
      <c r="A191" s="199"/>
      <c r="B191" s="180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</row>
    <row r="192" spans="1:41" ht="15">
      <c r="A192" s="199"/>
      <c r="B192" s="180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</row>
    <row r="193" spans="1:41" ht="15">
      <c r="A193" s="199"/>
      <c r="B193" s="180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</row>
    <row r="194" spans="1:41" ht="15">
      <c r="A194" s="199"/>
      <c r="B194" s="180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</row>
    <row r="195" spans="1:41" ht="15">
      <c r="A195" s="199"/>
      <c r="B195" s="180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</row>
    <row r="196" spans="1:41" ht="15">
      <c r="A196" s="199"/>
      <c r="B196" s="180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</row>
    <row r="197" spans="1:41" ht="15">
      <c r="A197" s="199"/>
      <c r="B197" s="180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</row>
    <row r="198" spans="1:41" ht="15">
      <c r="A198" s="199"/>
      <c r="B198" s="180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</row>
    <row r="199" spans="1:41" ht="15">
      <c r="A199" s="199"/>
      <c r="B199" s="180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</row>
    <row r="200" spans="1:41" ht="15">
      <c r="A200" s="199"/>
      <c r="B200" s="180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</row>
    <row r="201" spans="1:41" ht="15">
      <c r="A201" s="199"/>
      <c r="B201" s="180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</row>
    <row r="202" spans="1:41" ht="15">
      <c r="A202" s="199"/>
      <c r="B202" s="180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</row>
    <row r="203" spans="1:41" ht="15">
      <c r="A203" s="199"/>
      <c r="B203" s="180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</row>
    <row r="204" spans="1:41" ht="15">
      <c r="A204" s="199"/>
      <c r="B204" s="180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</row>
    <row r="205" spans="1:41" ht="15">
      <c r="A205" s="199"/>
      <c r="B205" s="180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</row>
    <row r="206" spans="1:41" ht="15">
      <c r="A206" s="199"/>
      <c r="B206" s="180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</row>
    <row r="207" spans="1:41" ht="15">
      <c r="A207" s="199"/>
      <c r="B207" s="180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</row>
    <row r="208" spans="1:41" ht="15">
      <c r="A208" s="199"/>
      <c r="B208" s="180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</row>
    <row r="209" spans="1:41" ht="15">
      <c r="A209" s="199"/>
      <c r="B209" s="180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</row>
    <row r="210" spans="1:41" ht="15">
      <c r="A210" s="199"/>
      <c r="B210" s="180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</row>
    <row r="211" spans="1:41" ht="15">
      <c r="A211" s="199"/>
      <c r="B211" s="180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</row>
    <row r="212" spans="1:41" ht="15">
      <c r="A212" s="199"/>
      <c r="B212" s="180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</row>
    <row r="213" spans="1:41" ht="15">
      <c r="A213" s="199"/>
      <c r="B213" s="180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</row>
    <row r="214" spans="1:41" ht="15">
      <c r="A214" s="199"/>
      <c r="B214" s="180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</row>
    <row r="215" spans="1:41" ht="15">
      <c r="A215" s="199"/>
      <c r="B215" s="180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</row>
    <row r="216" spans="1:41" ht="15">
      <c r="A216" s="199"/>
      <c r="B216" s="180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</row>
    <row r="217" spans="1:41" ht="15">
      <c r="A217" s="199"/>
      <c r="B217" s="180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</row>
    <row r="218" spans="1:41" ht="15">
      <c r="A218" s="199"/>
      <c r="B218" s="180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</row>
    <row r="219" spans="1:41" ht="15">
      <c r="A219" s="199"/>
      <c r="B219" s="180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</row>
    <row r="220" spans="1:41" ht="15">
      <c r="A220" s="199"/>
      <c r="B220" s="180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</row>
    <row r="221" spans="1:41" ht="15">
      <c r="A221" s="199"/>
      <c r="B221" s="180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</row>
    <row r="222" spans="1:41" ht="15">
      <c r="A222" s="199"/>
      <c r="B222" s="180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</row>
    <row r="223" spans="1:41" ht="15">
      <c r="A223" s="199"/>
      <c r="B223" s="180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</row>
    <row r="224" spans="1:41" ht="15">
      <c r="A224" s="199"/>
      <c r="B224" s="180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</row>
    <row r="225" spans="1:41" ht="15">
      <c r="A225" s="199"/>
      <c r="B225" s="180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</row>
    <row r="226" spans="1:41" ht="15">
      <c r="A226" s="199"/>
      <c r="B226" s="180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</row>
    <row r="227" spans="1:41" ht="15">
      <c r="A227" s="199"/>
      <c r="B227" s="180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</row>
    <row r="228" spans="1:41" ht="15">
      <c r="A228" s="199"/>
      <c r="B228" s="180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</row>
    <row r="229" spans="1:41" ht="15">
      <c r="A229" s="199"/>
      <c r="B229" s="180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</row>
    <row r="230" spans="1:41" ht="15">
      <c r="A230" s="199"/>
      <c r="B230" s="180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</row>
    <row r="231" spans="1:41" ht="15">
      <c r="A231" s="199"/>
      <c r="B231" s="180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</row>
    <row r="232" spans="1:41" ht="15">
      <c r="A232" s="199"/>
      <c r="B232" s="180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</row>
    <row r="233" spans="1:41" ht="15">
      <c r="A233" s="199"/>
      <c r="B233" s="180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</row>
    <row r="234" spans="1:41" ht="15">
      <c r="A234" s="199"/>
      <c r="B234" s="180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</row>
    <row r="235" spans="1:41" ht="15">
      <c r="A235" s="199"/>
      <c r="B235" s="180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</row>
    <row r="236" spans="1:41" ht="15">
      <c r="A236" s="199"/>
      <c r="B236" s="180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</row>
    <row r="237" spans="1:41" ht="15">
      <c r="A237" s="199"/>
      <c r="B237" s="180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</row>
    <row r="238" spans="1:41" ht="15">
      <c r="A238" s="199"/>
      <c r="B238" s="180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</row>
    <row r="239" spans="1:41" ht="15">
      <c r="A239" s="199"/>
      <c r="B239" s="180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</row>
    <row r="240" spans="1:41" ht="15">
      <c r="A240" s="199"/>
      <c r="B240" s="180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  <c r="AO240" s="199"/>
    </row>
    <row r="241" spans="1:41" ht="15">
      <c r="A241" s="199"/>
      <c r="B241" s="180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</row>
    <row r="242" spans="1:41" ht="15">
      <c r="A242" s="199"/>
      <c r="B242" s="180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</row>
    <row r="243" spans="1:41" ht="15">
      <c r="A243" s="199"/>
      <c r="B243" s="180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</row>
    <row r="244" spans="1:41" ht="15">
      <c r="A244" s="199"/>
      <c r="B244" s="180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</row>
    <row r="245" spans="1:41" ht="15">
      <c r="A245" s="199"/>
      <c r="B245" s="180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</row>
    <row r="246" spans="1:41" ht="15">
      <c r="A246" s="199"/>
      <c r="B246" s="180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</row>
    <row r="247" spans="1:41" ht="15">
      <c r="A247" s="199"/>
      <c r="B247" s="180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</row>
    <row r="248" spans="1:41" ht="15">
      <c r="A248" s="199"/>
      <c r="B248" s="180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</row>
    <row r="249" spans="1:41" ht="15">
      <c r="A249" s="199"/>
      <c r="B249" s="180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</row>
    <row r="250" spans="1:41" ht="15">
      <c r="A250" s="199"/>
      <c r="B250" s="180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</row>
    <row r="251" spans="1:41" ht="15">
      <c r="A251" s="199"/>
      <c r="B251" s="180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</row>
    <row r="252" spans="1:41" ht="15">
      <c r="A252" s="199"/>
      <c r="B252" s="180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</row>
    <row r="253" spans="1:41" ht="15">
      <c r="A253" s="199"/>
      <c r="B253" s="180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</row>
    <row r="254" spans="1:41" ht="15">
      <c r="A254" s="199"/>
      <c r="B254" s="180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</row>
    <row r="255" spans="1:41" ht="15">
      <c r="A255" s="199"/>
      <c r="B255" s="180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  <c r="AC255" s="199"/>
      <c r="AD255" s="199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</row>
  </sheetData>
  <sheetProtection/>
  <mergeCells count="5">
    <mergeCell ref="A75:C75"/>
    <mergeCell ref="A76:C76"/>
    <mergeCell ref="A77:D77"/>
    <mergeCell ref="A78:D78"/>
    <mergeCell ref="A79:D79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76" t="s">
        <v>446</v>
      </c>
      <c r="B1" s="77"/>
      <c r="C1" s="77"/>
    </row>
    <row r="2" spans="1:3" ht="15.75">
      <c r="A2" s="76"/>
      <c r="B2" s="77"/>
      <c r="C2" s="77"/>
    </row>
    <row r="3" spans="1:3" ht="15.75">
      <c r="A3" s="77"/>
      <c r="B3" s="77"/>
      <c r="C3" s="75"/>
    </row>
    <row r="4" spans="1:3" ht="15.75">
      <c r="A4" s="78"/>
      <c r="B4" s="78"/>
      <c r="C4" s="79" t="s">
        <v>500</v>
      </c>
    </row>
    <row r="5" spans="1:3" ht="15.75">
      <c r="A5" s="80" t="s">
        <v>108</v>
      </c>
      <c r="B5" s="80" t="s">
        <v>243</v>
      </c>
      <c r="C5" s="81" t="s">
        <v>245</v>
      </c>
    </row>
    <row r="6" spans="1:3" ht="15.75">
      <c r="A6" s="82"/>
      <c r="B6" s="82" t="s">
        <v>156</v>
      </c>
      <c r="C6" s="83" t="s">
        <v>7</v>
      </c>
    </row>
    <row r="7" spans="1:3" ht="15.75">
      <c r="A7" s="339"/>
      <c r="B7" s="80"/>
      <c r="C7" s="81"/>
    </row>
    <row r="8" spans="1:3" ht="15" customHeight="1">
      <c r="A8" s="430" t="s">
        <v>497</v>
      </c>
      <c r="B8" s="431" t="s">
        <v>392</v>
      </c>
      <c r="C8" s="71">
        <v>1700</v>
      </c>
    </row>
    <row r="9" spans="1:3" ht="31.5">
      <c r="A9" s="430" t="s">
        <v>498</v>
      </c>
      <c r="B9" s="431" t="s">
        <v>392</v>
      </c>
      <c r="C9" s="71">
        <v>1700</v>
      </c>
    </row>
    <row r="10" spans="1:3" ht="31.5">
      <c r="A10" s="432" t="s">
        <v>499</v>
      </c>
      <c r="B10" s="82" t="s">
        <v>392</v>
      </c>
      <c r="C10" s="108">
        <v>1700</v>
      </c>
    </row>
    <row r="11" spans="1:3" ht="15.75">
      <c r="A11" s="84"/>
      <c r="B11" s="74"/>
      <c r="C11" s="106"/>
    </row>
    <row r="12" spans="1:3" ht="15.75">
      <c r="A12" s="84"/>
      <c r="B12" s="74"/>
      <c r="C12" s="106"/>
    </row>
    <row r="13" spans="1:3" ht="12.75">
      <c r="A13" s="433"/>
      <c r="B13" s="433"/>
      <c r="C13" s="433"/>
    </row>
  </sheetData>
  <sheetProtection/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8.875" defaultRowHeight="12.75"/>
  <cols>
    <col min="1" max="1" width="68.625" style="10" customWidth="1"/>
    <col min="2" max="2" width="15.375" style="10" customWidth="1"/>
    <col min="3" max="3" width="14.75390625" style="10" customWidth="1"/>
    <col min="4" max="4" width="17.875" style="10" customWidth="1"/>
    <col min="5" max="5" width="11.875" style="10" customWidth="1"/>
    <col min="6" max="16384" width="8.875" style="10" customWidth="1"/>
  </cols>
  <sheetData>
    <row r="1" ht="15.75">
      <c r="A1" s="11" t="s">
        <v>43</v>
      </c>
    </row>
    <row r="2" ht="15.75">
      <c r="A2" s="11"/>
    </row>
    <row r="3" ht="15.75">
      <c r="A3" s="11"/>
    </row>
    <row r="4" ht="15.75">
      <c r="A4" s="11"/>
    </row>
    <row r="5" spans="3:5" ht="15.75">
      <c r="C5" s="21" t="s">
        <v>1</v>
      </c>
      <c r="D5" s="19"/>
      <c r="E5" s="19"/>
    </row>
    <row r="6" spans="1:5" ht="15.75">
      <c r="A6" s="15" t="s">
        <v>21</v>
      </c>
      <c r="B6" s="13" t="s">
        <v>155</v>
      </c>
      <c r="C6" s="13" t="s">
        <v>66</v>
      </c>
      <c r="D6" s="9"/>
      <c r="E6" s="9"/>
    </row>
    <row r="7" spans="1:5" ht="15.75">
      <c r="A7" s="6"/>
      <c r="B7" s="14" t="s">
        <v>156</v>
      </c>
      <c r="C7" s="14" t="s">
        <v>114</v>
      </c>
      <c r="D7" s="9"/>
      <c r="E7" s="9"/>
    </row>
    <row r="8" spans="1:5" ht="15.75">
      <c r="A8" s="17"/>
      <c r="B8" s="7"/>
      <c r="C8" s="16" t="s">
        <v>7</v>
      </c>
      <c r="D8" s="25"/>
      <c r="E8" s="9"/>
    </row>
    <row r="9" spans="1:5" ht="15.75">
      <c r="A9" s="345" t="s">
        <v>4</v>
      </c>
      <c r="B9" s="13"/>
      <c r="C9" s="328"/>
      <c r="D9" s="20"/>
      <c r="E9" s="20"/>
    </row>
    <row r="10" spans="1:5" ht="15.75">
      <c r="A10" s="226" t="s">
        <v>323</v>
      </c>
      <c r="B10" s="119" t="s">
        <v>5</v>
      </c>
      <c r="C10" s="330">
        <v>4892.37</v>
      </c>
      <c r="D10" s="20"/>
      <c r="E10" s="20"/>
    </row>
    <row r="11" spans="1:5" ht="31.5">
      <c r="A11" s="399" t="s">
        <v>732</v>
      </c>
      <c r="B11" s="112" t="s">
        <v>267</v>
      </c>
      <c r="C11" s="331">
        <v>4000</v>
      </c>
      <c r="D11" s="20"/>
      <c r="E11" s="20"/>
    </row>
    <row r="12" spans="1:5" ht="31.5">
      <c r="A12" s="354" t="s">
        <v>733</v>
      </c>
      <c r="B12" s="119" t="s">
        <v>5</v>
      </c>
      <c r="C12" s="330">
        <v>4452</v>
      </c>
      <c r="D12" s="20"/>
      <c r="E12" s="20"/>
    </row>
    <row r="13" spans="1:5" ht="15.75">
      <c r="A13" s="118" t="s">
        <v>381</v>
      </c>
      <c r="B13" s="119" t="s">
        <v>382</v>
      </c>
      <c r="C13" s="330">
        <v>117</v>
      </c>
      <c r="D13" s="20"/>
      <c r="E13" s="19"/>
    </row>
    <row r="14" spans="1:4" ht="15.75">
      <c r="A14" s="329" t="s">
        <v>383</v>
      </c>
      <c r="B14" s="7" t="s">
        <v>322</v>
      </c>
      <c r="C14" s="332">
        <v>28.98</v>
      </c>
      <c r="D14" s="24"/>
    </row>
    <row r="15" spans="3:4" ht="15.75">
      <c r="C15" s="24"/>
      <c r="D15" s="24"/>
    </row>
    <row r="16" spans="1:4" ht="15.75">
      <c r="A16" s="59" t="s">
        <v>67</v>
      </c>
      <c r="C16" s="24"/>
      <c r="D16" s="24"/>
    </row>
    <row r="17" spans="1:4" ht="33.75" customHeight="1">
      <c r="A17" s="629" t="s">
        <v>836</v>
      </c>
      <c r="B17" s="629"/>
      <c r="C17" s="629"/>
      <c r="D17" s="24"/>
    </row>
    <row r="18" spans="3:4" ht="15.75">
      <c r="C18" s="24"/>
      <c r="D18" s="24"/>
    </row>
    <row r="19" spans="3:4" ht="15.75">
      <c r="C19" s="24"/>
      <c r="D19" s="24"/>
    </row>
    <row r="20" ht="15.75">
      <c r="D20" s="24"/>
    </row>
    <row r="21" spans="3:4" ht="15.75">
      <c r="C21" s="24"/>
      <c r="D21" s="24"/>
    </row>
    <row r="22" ht="15.75">
      <c r="D22" s="24"/>
    </row>
    <row r="23" ht="15.75">
      <c r="D23" s="24"/>
    </row>
    <row r="24" ht="15.75">
      <c r="D24" s="24"/>
    </row>
    <row r="25" ht="15.75">
      <c r="D25" s="24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  <row r="36" ht="15.75">
      <c r="D36" s="24"/>
    </row>
    <row r="37" ht="15.75">
      <c r="D37" s="24"/>
    </row>
    <row r="38" ht="15.75">
      <c r="D38" s="24"/>
    </row>
    <row r="39" ht="15.75">
      <c r="D39" s="24"/>
    </row>
  </sheetData>
  <sheetProtection/>
  <mergeCells count="1">
    <mergeCell ref="A17:C17"/>
  </mergeCells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S27" sqref="S27"/>
    </sheetView>
  </sheetViews>
  <sheetFormatPr defaultColWidth="10.625" defaultRowHeight="12.75"/>
  <cols>
    <col min="1" max="1" width="53.875" style="0" customWidth="1"/>
    <col min="2" max="3" width="11.75390625" style="0" customWidth="1"/>
    <col min="4" max="4" width="11.375" style="0" customWidth="1"/>
    <col min="5" max="5" width="10.875" style="0" customWidth="1"/>
    <col min="6" max="6" width="12.00390625" style="0" customWidth="1"/>
    <col min="7" max="248" width="9.125" style="0" customWidth="1"/>
    <col min="249" max="249" width="43.00390625" style="0" customWidth="1"/>
    <col min="250" max="251" width="11.75390625" style="0" customWidth="1"/>
    <col min="252" max="252" width="11.00390625" style="0" customWidth="1"/>
    <col min="253" max="253" width="10.625" style="0" customWidth="1"/>
    <col min="254" max="254" width="11.75390625" style="0" customWidth="1"/>
    <col min="255" max="255" width="11.25390625" style="0" customWidth="1"/>
  </cols>
  <sheetData>
    <row r="1" spans="1:6" ht="15.75">
      <c r="A1" s="11" t="s">
        <v>343</v>
      </c>
      <c r="B1" s="11"/>
      <c r="C1" s="11"/>
      <c r="D1" s="11"/>
      <c r="E1" s="11"/>
      <c r="F1" s="11"/>
    </row>
    <row r="2" spans="1:6" ht="15.75">
      <c r="A2" s="10"/>
      <c r="B2" s="10"/>
      <c r="C2" s="21"/>
      <c r="D2" s="21"/>
      <c r="E2" s="21"/>
      <c r="F2" s="21"/>
    </row>
    <row r="3" spans="1:6" ht="15.75">
      <c r="A3" s="10"/>
      <c r="B3" s="10"/>
      <c r="C3" s="10"/>
      <c r="D3" s="10"/>
      <c r="E3" s="10"/>
      <c r="F3" s="21" t="s">
        <v>98</v>
      </c>
    </row>
    <row r="4" spans="1:6" ht="15.75">
      <c r="A4" s="1"/>
      <c r="B4" s="475" t="s">
        <v>243</v>
      </c>
      <c r="C4" s="647" t="s">
        <v>344</v>
      </c>
      <c r="D4" s="648"/>
      <c r="E4" s="648"/>
      <c r="F4" s="649"/>
    </row>
    <row r="5" spans="1:6" ht="15.75">
      <c r="A5" s="65"/>
      <c r="B5" s="476" t="s">
        <v>156</v>
      </c>
      <c r="C5" s="650" t="s">
        <v>345</v>
      </c>
      <c r="D5" s="651"/>
      <c r="E5" s="651"/>
      <c r="F5" s="652"/>
    </row>
    <row r="6" spans="1:6" ht="15.75">
      <c r="A6" s="128" t="s">
        <v>233</v>
      </c>
      <c r="B6" s="476"/>
      <c r="C6" s="477" t="s">
        <v>346</v>
      </c>
      <c r="D6" s="478" t="s">
        <v>347</v>
      </c>
      <c r="E6" s="479"/>
      <c r="F6" s="480"/>
    </row>
    <row r="7" spans="1:6" ht="15.75">
      <c r="A7" s="65" t="s">
        <v>113</v>
      </c>
      <c r="B7" s="481"/>
      <c r="C7" s="477" t="s">
        <v>348</v>
      </c>
      <c r="D7" s="482" t="s">
        <v>349</v>
      </c>
      <c r="E7" s="483"/>
      <c r="F7" s="484"/>
    </row>
    <row r="8" spans="1:6" ht="15.75">
      <c r="A8" s="297"/>
      <c r="B8" s="485"/>
      <c r="C8" s="476"/>
      <c r="D8" s="486" t="s">
        <v>350</v>
      </c>
      <c r="E8" s="475" t="s">
        <v>351</v>
      </c>
      <c r="F8" s="475" t="s">
        <v>352</v>
      </c>
    </row>
    <row r="9" spans="1:6" ht="15.75">
      <c r="A9" s="298" t="s">
        <v>353</v>
      </c>
      <c r="B9" s="299"/>
      <c r="C9" s="300"/>
      <c r="D9" s="301"/>
      <c r="E9" s="301"/>
      <c r="F9" s="301"/>
    </row>
    <row r="10" spans="1:6" ht="15.75">
      <c r="A10" s="3" t="s">
        <v>354</v>
      </c>
      <c r="B10" s="4" t="s">
        <v>355</v>
      </c>
      <c r="C10" s="303">
        <v>1133</v>
      </c>
      <c r="D10" s="302">
        <f>E10+F10</f>
        <v>1774</v>
      </c>
      <c r="E10" s="302">
        <v>935</v>
      </c>
      <c r="F10" s="302">
        <v>839</v>
      </c>
    </row>
    <row r="11" spans="1:6" ht="15.75">
      <c r="A11" s="3" t="s">
        <v>356</v>
      </c>
      <c r="B11" s="4" t="s">
        <v>355</v>
      </c>
      <c r="C11" s="303">
        <v>516</v>
      </c>
      <c r="D11" s="302">
        <f aca="true" t="shared" si="0" ref="D11:D19">E11+F11</f>
        <v>841</v>
      </c>
      <c r="E11" s="302">
        <v>455</v>
      </c>
      <c r="F11" s="302">
        <v>386</v>
      </c>
    </row>
    <row r="12" spans="1:6" ht="15.75">
      <c r="A12" s="3" t="s">
        <v>357</v>
      </c>
      <c r="B12" s="4" t="s">
        <v>355</v>
      </c>
      <c r="C12" s="303">
        <v>654</v>
      </c>
      <c r="D12" s="302">
        <f t="shared" si="0"/>
        <v>899</v>
      </c>
      <c r="E12" s="302">
        <v>581</v>
      </c>
      <c r="F12" s="302">
        <v>318</v>
      </c>
    </row>
    <row r="13" spans="1:6" ht="15.75">
      <c r="A13" s="3" t="s">
        <v>687</v>
      </c>
      <c r="B13" s="4" t="s">
        <v>355</v>
      </c>
      <c r="C13" s="303">
        <v>1390</v>
      </c>
      <c r="D13" s="302">
        <f t="shared" si="0"/>
        <v>1993</v>
      </c>
      <c r="E13" s="302">
        <v>1080</v>
      </c>
      <c r="F13" s="302">
        <v>913</v>
      </c>
    </row>
    <row r="14" spans="1:6" ht="15.75">
      <c r="A14" s="3" t="s">
        <v>688</v>
      </c>
      <c r="B14" s="4" t="s">
        <v>0</v>
      </c>
      <c r="C14" s="303">
        <v>3460</v>
      </c>
      <c r="D14" s="302">
        <f t="shared" si="0"/>
        <v>5326</v>
      </c>
      <c r="E14" s="302">
        <v>3032</v>
      </c>
      <c r="F14" s="302">
        <v>2294</v>
      </c>
    </row>
    <row r="15" spans="1:6" ht="15.75">
      <c r="A15" s="3" t="s">
        <v>689</v>
      </c>
      <c r="B15" s="4" t="s">
        <v>0</v>
      </c>
      <c r="C15" s="303">
        <v>4067</v>
      </c>
      <c r="D15" s="302">
        <f t="shared" si="0"/>
        <v>6248</v>
      </c>
      <c r="E15" s="302">
        <v>3403</v>
      </c>
      <c r="F15" s="302">
        <v>2845</v>
      </c>
    </row>
    <row r="16" spans="1:6" ht="47.25">
      <c r="A16" s="351" t="s">
        <v>690</v>
      </c>
      <c r="B16" s="14" t="s">
        <v>0</v>
      </c>
      <c r="C16" s="303">
        <v>1730</v>
      </c>
      <c r="D16" s="302">
        <f t="shared" si="0"/>
        <v>3126</v>
      </c>
      <c r="E16" s="302">
        <v>1733</v>
      </c>
      <c r="F16" s="302">
        <v>1393</v>
      </c>
    </row>
    <row r="17" spans="1:6" ht="31.5">
      <c r="A17" s="351" t="s">
        <v>691</v>
      </c>
      <c r="B17" s="14" t="s">
        <v>0</v>
      </c>
      <c r="C17" s="303">
        <v>2316</v>
      </c>
      <c r="D17" s="302">
        <f t="shared" si="0"/>
        <v>3289</v>
      </c>
      <c r="E17" s="302">
        <v>1871</v>
      </c>
      <c r="F17" s="302">
        <v>1418</v>
      </c>
    </row>
    <row r="18" spans="1:6" ht="27.75" customHeight="1">
      <c r="A18" s="351" t="s">
        <v>692</v>
      </c>
      <c r="B18" s="14" t="s">
        <v>0</v>
      </c>
      <c r="C18" s="303">
        <v>1283</v>
      </c>
      <c r="D18" s="302">
        <f t="shared" si="0"/>
        <v>1798</v>
      </c>
      <c r="E18" s="302">
        <v>942</v>
      </c>
      <c r="F18" s="302">
        <v>856</v>
      </c>
    </row>
    <row r="19" spans="1:6" ht="32.25" customHeight="1">
      <c r="A19" s="352" t="s">
        <v>693</v>
      </c>
      <c r="B19" s="16" t="s">
        <v>355</v>
      </c>
      <c r="C19" s="305">
        <v>1265</v>
      </c>
      <c r="D19" s="304">
        <f t="shared" si="0"/>
        <v>1833</v>
      </c>
      <c r="E19" s="304">
        <v>982</v>
      </c>
      <c r="F19" s="304">
        <v>851</v>
      </c>
    </row>
    <row r="20" spans="1:6" ht="33.75" customHeight="1">
      <c r="A20" s="11" t="s">
        <v>359</v>
      </c>
      <c r="B20" s="11"/>
      <c r="C20" s="10"/>
      <c r="D20" s="349"/>
      <c r="E20" s="10"/>
      <c r="F20" s="10"/>
    </row>
    <row r="21" spans="1:9" ht="48" customHeight="1">
      <c r="A21" s="629" t="s">
        <v>490</v>
      </c>
      <c r="B21" s="629"/>
      <c r="C21" s="629"/>
      <c r="D21" s="629"/>
      <c r="E21" s="629"/>
      <c r="F21" s="629"/>
      <c r="I21" t="s">
        <v>170</v>
      </c>
    </row>
    <row r="22" spans="1:6" ht="37.5" customHeight="1">
      <c r="A22" s="629" t="s">
        <v>761</v>
      </c>
      <c r="B22" s="629"/>
      <c r="C22" s="629"/>
      <c r="D22" s="629"/>
      <c r="E22" s="629"/>
      <c r="F22" s="629"/>
    </row>
    <row r="23" spans="1:6" ht="15.75" customHeight="1">
      <c r="A23" s="10" t="s">
        <v>491</v>
      </c>
      <c r="B23" s="392"/>
      <c r="C23" s="392"/>
      <c r="D23" s="392"/>
      <c r="E23" s="392"/>
      <c r="F23" s="392"/>
    </row>
    <row r="24" spans="1:6" ht="18" customHeight="1">
      <c r="A24" s="10" t="s">
        <v>492</v>
      </c>
      <c r="B24" s="10"/>
      <c r="C24" s="10"/>
      <c r="D24" s="10"/>
      <c r="E24" s="10"/>
      <c r="F24" s="10"/>
    </row>
    <row r="25" spans="1:6" ht="15.75">
      <c r="A25" s="10" t="s">
        <v>493</v>
      </c>
      <c r="B25" s="10"/>
      <c r="C25" s="10"/>
      <c r="D25" s="10"/>
      <c r="E25" s="10"/>
      <c r="F25" s="10"/>
    </row>
    <row r="26" spans="1:6" ht="48" customHeight="1">
      <c r="A26" s="624" t="s">
        <v>494</v>
      </c>
      <c r="B26" s="624"/>
      <c r="C26" s="624"/>
      <c r="D26" s="624"/>
      <c r="E26" s="624"/>
      <c r="F26" s="10"/>
    </row>
    <row r="27" spans="1:6" ht="49.5" customHeight="1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7" spans="1:6" ht="15.75">
      <c r="A37" s="59"/>
      <c r="B37" s="10"/>
      <c r="C37" s="19"/>
      <c r="D37" s="149"/>
      <c r="E37" s="10"/>
      <c r="F37" s="10"/>
    </row>
    <row r="38" spans="1:6" ht="15.75">
      <c r="A38" s="59"/>
      <c r="B38" s="10"/>
      <c r="C38" s="19"/>
      <c r="D38" s="149"/>
      <c r="E38" s="10"/>
      <c r="F38" s="10"/>
    </row>
    <row r="39" spans="1:6" ht="15.75">
      <c r="A39" s="59"/>
      <c r="B39" s="10"/>
      <c r="C39" s="19"/>
      <c r="D39" s="149"/>
      <c r="E39" s="10"/>
      <c r="F39" s="10"/>
    </row>
    <row r="40" spans="1:6" ht="15.75">
      <c r="A40" s="254"/>
      <c r="B40" s="247"/>
      <c r="C40" s="10"/>
      <c r="D40" s="10"/>
      <c r="F40" s="10"/>
    </row>
  </sheetData>
  <sheetProtection/>
  <mergeCells count="5">
    <mergeCell ref="C4:F4"/>
    <mergeCell ref="C5:F5"/>
    <mergeCell ref="A22:F22"/>
    <mergeCell ref="A21:F21"/>
    <mergeCell ref="A26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zoomScalePageLayoutView="0" workbookViewId="0" topLeftCell="A1">
      <selection activeCell="A3" sqref="A3"/>
    </sheetView>
  </sheetViews>
  <sheetFormatPr defaultColWidth="8.875" defaultRowHeight="12.75"/>
  <cols>
    <col min="1" max="1" width="3.875" style="33" customWidth="1"/>
    <col min="2" max="2" width="46.125" style="31" customWidth="1"/>
    <col min="3" max="3" width="13.25390625" style="33" customWidth="1"/>
    <col min="4" max="4" width="15.125" style="33" hidden="1" customWidth="1"/>
    <col min="5" max="5" width="13.875" style="31" hidden="1" customWidth="1"/>
    <col min="6" max="6" width="15.375" style="31" hidden="1" customWidth="1"/>
    <col min="7" max="7" width="5.375" style="31" hidden="1" customWidth="1"/>
    <col min="8" max="8" width="8.875" style="31" hidden="1" customWidth="1"/>
    <col min="9" max="9" width="12.875" style="31" hidden="1" customWidth="1"/>
    <col min="10" max="10" width="9.25390625" style="310" hidden="1" customWidth="1"/>
    <col min="11" max="11" width="12.00390625" style="311" customWidth="1"/>
    <col min="12" max="12" width="12.125" style="311" hidden="1" customWidth="1"/>
    <col min="13" max="13" width="0" style="311" hidden="1" customWidth="1"/>
    <col min="14" max="14" width="13.625" style="311" customWidth="1"/>
    <col min="15" max="15" width="0" style="311" hidden="1" customWidth="1"/>
    <col min="16" max="16" width="11.125" style="310" customWidth="1"/>
    <col min="17" max="16384" width="8.875" style="31" customWidth="1"/>
  </cols>
  <sheetData>
    <row r="1" spans="1:14" ht="12.75">
      <c r="A1" s="653" t="s">
        <v>227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ht="12.75">
      <c r="A2" s="653" t="s">
        <v>846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</row>
    <row r="3" spans="2:6" ht="12.75">
      <c r="B3" s="32"/>
      <c r="E3" s="34"/>
      <c r="F3" s="34"/>
    </row>
    <row r="4" spans="2:15" ht="12.75">
      <c r="B4" s="32"/>
      <c r="E4" s="34"/>
      <c r="F4" s="39"/>
      <c r="N4" s="39" t="s">
        <v>326</v>
      </c>
      <c r="O4" s="31"/>
    </row>
    <row r="5" spans="1:16" ht="12.75">
      <c r="A5" s="66"/>
      <c r="B5" s="42" t="s">
        <v>21</v>
      </c>
      <c r="C5" s="66" t="s">
        <v>243</v>
      </c>
      <c r="D5" s="42" t="s">
        <v>160</v>
      </c>
      <c r="E5" s="40" t="s">
        <v>158</v>
      </c>
      <c r="F5" s="42" t="s">
        <v>160</v>
      </c>
      <c r="G5" s="40" t="s">
        <v>158</v>
      </c>
      <c r="H5" s="42" t="s">
        <v>160</v>
      </c>
      <c r="I5" s="42" t="s">
        <v>160</v>
      </c>
      <c r="J5" s="141"/>
      <c r="K5" s="66" t="s">
        <v>160</v>
      </c>
      <c r="L5" s="258" t="s">
        <v>160</v>
      </c>
      <c r="M5" s="140" t="s">
        <v>368</v>
      </c>
      <c r="N5" s="133" t="s">
        <v>160</v>
      </c>
      <c r="O5" s="261" t="s">
        <v>368</v>
      </c>
      <c r="P5" s="42" t="s">
        <v>160</v>
      </c>
    </row>
    <row r="6" spans="1:16" ht="12.75">
      <c r="A6" s="67"/>
      <c r="B6" s="68"/>
      <c r="C6" s="67" t="s">
        <v>156</v>
      </c>
      <c r="D6" s="43" t="s">
        <v>161</v>
      </c>
      <c r="E6" s="41" t="s">
        <v>161</v>
      </c>
      <c r="F6" s="43" t="s">
        <v>161</v>
      </c>
      <c r="G6" s="41" t="s">
        <v>161</v>
      </c>
      <c r="H6" s="43" t="s">
        <v>144</v>
      </c>
      <c r="I6" s="43" t="s">
        <v>144</v>
      </c>
      <c r="J6" s="137"/>
      <c r="K6" s="67" t="s">
        <v>161</v>
      </c>
      <c r="L6" s="257" t="s">
        <v>161</v>
      </c>
      <c r="M6" s="134" t="s">
        <v>369</v>
      </c>
      <c r="N6" s="138" t="s">
        <v>144</v>
      </c>
      <c r="O6" s="262" t="s">
        <v>369</v>
      </c>
      <c r="P6" s="43" t="s">
        <v>161</v>
      </c>
    </row>
    <row r="7" spans="1:16" ht="12.75">
      <c r="A7" s="67"/>
      <c r="B7" s="68"/>
      <c r="C7" s="67"/>
      <c r="D7" s="43" t="s">
        <v>84</v>
      </c>
      <c r="E7" s="41"/>
      <c r="F7" s="43" t="s">
        <v>84</v>
      </c>
      <c r="G7" s="41" t="s">
        <v>141</v>
      </c>
      <c r="H7" s="43" t="s">
        <v>143</v>
      </c>
      <c r="I7" s="43" t="s">
        <v>143</v>
      </c>
      <c r="J7" s="137"/>
      <c r="K7" s="67" t="s">
        <v>84</v>
      </c>
      <c r="L7" s="257" t="s">
        <v>84</v>
      </c>
      <c r="M7" s="134"/>
      <c r="N7" s="138" t="s">
        <v>143</v>
      </c>
      <c r="O7" s="262"/>
      <c r="P7" s="43" t="s">
        <v>84</v>
      </c>
    </row>
    <row r="8" spans="1:16" ht="12.75">
      <c r="A8" s="67"/>
      <c r="B8" s="68"/>
      <c r="C8" s="67"/>
      <c r="D8" s="43" t="s">
        <v>8</v>
      </c>
      <c r="E8" s="41" t="s">
        <v>165</v>
      </c>
      <c r="F8" s="43"/>
      <c r="G8" s="41" t="s">
        <v>142</v>
      </c>
      <c r="H8" s="43" t="s">
        <v>69</v>
      </c>
      <c r="I8" s="43" t="s">
        <v>69</v>
      </c>
      <c r="J8" s="137"/>
      <c r="K8" s="67"/>
      <c r="L8" s="257"/>
      <c r="M8" s="134"/>
      <c r="N8" s="138" t="s">
        <v>69</v>
      </c>
      <c r="O8" s="262"/>
      <c r="P8" s="43"/>
    </row>
    <row r="9" spans="1:16" ht="12.75">
      <c r="A9" s="67"/>
      <c r="B9" s="68"/>
      <c r="C9" s="67"/>
      <c r="D9" s="256" t="s">
        <v>327</v>
      </c>
      <c r="E9" s="136"/>
      <c r="F9" s="43" t="s">
        <v>114</v>
      </c>
      <c r="G9" s="41" t="s">
        <v>114</v>
      </c>
      <c r="H9" s="43" t="s">
        <v>114</v>
      </c>
      <c r="I9" s="43" t="s">
        <v>114</v>
      </c>
      <c r="J9" s="137"/>
      <c r="K9" s="67" t="s">
        <v>114</v>
      </c>
      <c r="L9" s="257" t="s">
        <v>114</v>
      </c>
      <c r="M9" s="134" t="s">
        <v>370</v>
      </c>
      <c r="N9" s="138" t="s">
        <v>114</v>
      </c>
      <c r="O9" s="262" t="s">
        <v>370</v>
      </c>
      <c r="P9" s="43" t="s">
        <v>114</v>
      </c>
    </row>
    <row r="10" spans="1:16" ht="12.75">
      <c r="A10" s="67"/>
      <c r="B10" s="68"/>
      <c r="C10" s="67"/>
      <c r="D10" s="256"/>
      <c r="E10" s="136"/>
      <c r="F10" s="43" t="s">
        <v>7</v>
      </c>
      <c r="G10" s="487" t="s">
        <v>7</v>
      </c>
      <c r="H10" s="43" t="s">
        <v>7</v>
      </c>
      <c r="I10" s="43" t="s">
        <v>7</v>
      </c>
      <c r="J10" s="137"/>
      <c r="K10" s="67" t="s">
        <v>7</v>
      </c>
      <c r="L10" s="257" t="s">
        <v>371</v>
      </c>
      <c r="M10" s="134"/>
      <c r="N10" s="138" t="s">
        <v>7</v>
      </c>
      <c r="O10" s="262"/>
      <c r="P10" s="43" t="s">
        <v>496</v>
      </c>
    </row>
    <row r="11" spans="1:16" ht="12.75">
      <c r="A11" s="654" t="s">
        <v>407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488"/>
      <c r="P11" s="495"/>
    </row>
    <row r="12" spans="1:16" ht="30.75" customHeight="1">
      <c r="A12" s="72" t="s">
        <v>80</v>
      </c>
      <c r="B12" s="545" t="s">
        <v>612</v>
      </c>
      <c r="C12" s="540" t="s">
        <v>55</v>
      </c>
      <c r="D12" s="134"/>
      <c r="E12" s="178"/>
      <c r="F12" s="134"/>
      <c r="G12" s="61"/>
      <c r="H12" s="368"/>
      <c r="I12" s="134"/>
      <c r="J12" s="137"/>
      <c r="K12" s="134">
        <v>8416.67</v>
      </c>
      <c r="L12" s="262"/>
      <c r="M12" s="134"/>
      <c r="N12" s="134">
        <v>123.33</v>
      </c>
      <c r="O12" s="262"/>
      <c r="P12" s="511">
        <f>K12*1.2</f>
        <v>10100.003999999999</v>
      </c>
    </row>
    <row r="13" spans="1:16" ht="25.5">
      <c r="A13" s="322" t="s">
        <v>274</v>
      </c>
      <c r="B13" s="545" t="s">
        <v>613</v>
      </c>
      <c r="C13" s="500" t="s">
        <v>55</v>
      </c>
      <c r="D13" s="319"/>
      <c r="E13" s="319"/>
      <c r="F13" s="319"/>
      <c r="G13" s="541"/>
      <c r="H13" s="542"/>
      <c r="I13" s="319"/>
      <c r="J13" s="348"/>
      <c r="K13" s="319">
        <v>6666.67</v>
      </c>
      <c r="L13" s="319">
        <v>6800</v>
      </c>
      <c r="M13" s="319" t="e">
        <f>L13/J13*100-100</f>
        <v>#DIV/0!</v>
      </c>
      <c r="N13" s="319">
        <v>20.83</v>
      </c>
      <c r="O13" s="490" t="e">
        <f>N13/I13*100-100</f>
        <v>#DIV/0!</v>
      </c>
      <c r="P13" s="512">
        <f>K13*1.2</f>
        <v>8000.004</v>
      </c>
    </row>
    <row r="14" spans="1:16" ht="25.5">
      <c r="A14" s="322">
        <v>3</v>
      </c>
      <c r="B14" s="545" t="s">
        <v>614</v>
      </c>
      <c r="C14" s="500" t="s">
        <v>55</v>
      </c>
      <c r="D14" s="319"/>
      <c r="E14" s="319"/>
      <c r="F14" s="319"/>
      <c r="G14" s="541"/>
      <c r="H14" s="542"/>
      <c r="I14" s="319"/>
      <c r="J14" s="348"/>
      <c r="K14" s="319">
        <v>7083.33</v>
      </c>
      <c r="L14" s="319">
        <v>7300</v>
      </c>
      <c r="M14" s="319" t="e">
        <f>L14/J14*100-100</f>
        <v>#DIV/0!</v>
      </c>
      <c r="N14" s="319">
        <v>16.67</v>
      </c>
      <c r="O14" s="490" t="e">
        <f>N14/I14*100-100</f>
        <v>#DIV/0!</v>
      </c>
      <c r="P14" s="512">
        <f>K14*1.2</f>
        <v>8499.996</v>
      </c>
    </row>
    <row r="15" spans="1:16" ht="25.5">
      <c r="A15" s="36" t="s">
        <v>81</v>
      </c>
      <c r="B15" s="545" t="s">
        <v>615</v>
      </c>
      <c r="C15" s="500" t="s">
        <v>55</v>
      </c>
      <c r="D15" s="134"/>
      <c r="E15" s="134"/>
      <c r="F15" s="134"/>
      <c r="G15" s="38"/>
      <c r="H15" s="369"/>
      <c r="I15" s="134"/>
      <c r="J15" s="260"/>
      <c r="K15" s="134">
        <v>12500</v>
      </c>
      <c r="L15" s="134">
        <v>11700</v>
      </c>
      <c r="M15" s="134" t="e">
        <f>L15/J15*100-100</f>
        <v>#DIV/0!</v>
      </c>
      <c r="N15" s="134">
        <v>27.5</v>
      </c>
      <c r="O15" s="490" t="e">
        <f>N15/I15*100-100</f>
        <v>#DIV/0!</v>
      </c>
      <c r="P15" s="376">
        <f>K15*1.2</f>
        <v>15000</v>
      </c>
    </row>
    <row r="16" spans="1:16" ht="12.75">
      <c r="A16" s="366" t="s">
        <v>82</v>
      </c>
      <c r="B16" s="549" t="s">
        <v>616</v>
      </c>
      <c r="C16" s="659" t="s">
        <v>55</v>
      </c>
      <c r="D16" s="378"/>
      <c r="E16" s="361"/>
      <c r="F16" s="361"/>
      <c r="G16" s="371"/>
      <c r="H16" s="372"/>
      <c r="I16" s="361"/>
      <c r="J16" s="367"/>
      <c r="K16" s="361"/>
      <c r="L16" s="361"/>
      <c r="M16" s="361"/>
      <c r="N16" s="361"/>
      <c r="O16" s="490"/>
      <c r="P16" s="260"/>
    </row>
    <row r="17" spans="1:16" ht="12.75">
      <c r="A17" s="36"/>
      <c r="B17" s="507" t="s">
        <v>204</v>
      </c>
      <c r="C17" s="660"/>
      <c r="D17" s="143">
        <v>8389.83</v>
      </c>
      <c r="E17" s="134">
        <v>5014.83</v>
      </c>
      <c r="F17" s="134">
        <f>D17+847.46</f>
        <v>9237.29</v>
      </c>
      <c r="G17" s="38">
        <f>F17/D17</f>
        <v>1.1010103899602257</v>
      </c>
      <c r="H17" s="369">
        <f>F17*1.18</f>
        <v>10900.0022</v>
      </c>
      <c r="I17" s="134">
        <v>29.66</v>
      </c>
      <c r="J17" s="260">
        <f>F17*1.18</f>
        <v>10900.0022</v>
      </c>
      <c r="K17" s="134">
        <v>10333.33</v>
      </c>
      <c r="L17" s="134">
        <v>11600</v>
      </c>
      <c r="M17" s="134">
        <f aca="true" t="shared" si="0" ref="M17:M32">L17/J17*100-100</f>
        <v>6.42199686895475</v>
      </c>
      <c r="N17" s="134">
        <v>31.67</v>
      </c>
      <c r="O17" s="490">
        <f>N17/I17*100-100</f>
        <v>6.7768037761294835</v>
      </c>
      <c r="P17" s="260">
        <f>K17*1.2</f>
        <v>12399.996</v>
      </c>
    </row>
    <row r="18" spans="1:16" ht="12.75">
      <c r="A18" s="373"/>
      <c r="B18" s="547" t="s">
        <v>205</v>
      </c>
      <c r="C18" s="661"/>
      <c r="D18" s="379">
        <v>7457.63</v>
      </c>
      <c r="E18" s="314">
        <v>5042.37</v>
      </c>
      <c r="F18" s="314">
        <f>D18+847.456</f>
        <v>8305.086</v>
      </c>
      <c r="G18" s="374">
        <f>F18/D18</f>
        <v>1.1136361015496878</v>
      </c>
      <c r="H18" s="375">
        <f>F18*1.18</f>
        <v>9800.001479999999</v>
      </c>
      <c r="I18" s="314">
        <v>29.66</v>
      </c>
      <c r="J18" s="376">
        <f>F18*1.18</f>
        <v>9800.001479999999</v>
      </c>
      <c r="K18" s="314">
        <v>9250</v>
      </c>
      <c r="L18" s="314">
        <v>10400</v>
      </c>
      <c r="M18" s="314">
        <f t="shared" si="0"/>
        <v>6.122432952938709</v>
      </c>
      <c r="N18" s="314">
        <v>31.67</v>
      </c>
      <c r="O18" s="490">
        <f>N18/I18*100-100</f>
        <v>6.7768037761294835</v>
      </c>
      <c r="P18" s="260">
        <f>K18*1.2</f>
        <v>11100</v>
      </c>
    </row>
    <row r="19" spans="1:16" ht="25.5">
      <c r="A19" s="366" t="s">
        <v>210</v>
      </c>
      <c r="B19" s="545" t="s">
        <v>617</v>
      </c>
      <c r="C19" s="500" t="s">
        <v>55</v>
      </c>
      <c r="D19" s="361"/>
      <c r="E19" s="361"/>
      <c r="F19" s="361"/>
      <c r="G19" s="371"/>
      <c r="H19" s="372"/>
      <c r="I19" s="361"/>
      <c r="J19" s="367"/>
      <c r="K19" s="314">
        <v>7750</v>
      </c>
      <c r="L19" s="314">
        <v>8600</v>
      </c>
      <c r="M19" s="314" t="e">
        <f t="shared" si="0"/>
        <v>#DIV/0!</v>
      </c>
      <c r="N19" s="314">
        <v>27.5</v>
      </c>
      <c r="O19" s="490" t="e">
        <f>N19/I19*100-100</f>
        <v>#DIV/0!</v>
      </c>
      <c r="P19" s="348">
        <v>9300</v>
      </c>
    </row>
    <row r="20" spans="1:16" ht="33.75" customHeight="1">
      <c r="A20" s="322" t="s">
        <v>181</v>
      </c>
      <c r="B20" s="545" t="s">
        <v>618</v>
      </c>
      <c r="C20" s="500" t="s">
        <v>55</v>
      </c>
      <c r="D20" s="543"/>
      <c r="E20" s="319"/>
      <c r="F20" s="319"/>
      <c r="G20" s="541"/>
      <c r="H20" s="542"/>
      <c r="I20" s="319"/>
      <c r="J20" s="348"/>
      <c r="K20" s="319">
        <v>5250</v>
      </c>
      <c r="L20" s="319">
        <v>5600</v>
      </c>
      <c r="M20" s="319" t="e">
        <f t="shared" si="0"/>
        <v>#DIV/0!</v>
      </c>
      <c r="N20" s="319"/>
      <c r="O20" s="490"/>
      <c r="P20" s="348">
        <f aca="true" t="shared" si="1" ref="P20:P32">K20*1.2</f>
        <v>6300</v>
      </c>
    </row>
    <row r="21" spans="1:16" ht="25.5">
      <c r="A21" s="36" t="s">
        <v>182</v>
      </c>
      <c r="B21" s="545" t="s">
        <v>619</v>
      </c>
      <c r="C21" s="506" t="s">
        <v>55</v>
      </c>
      <c r="D21" s="134"/>
      <c r="E21" s="134"/>
      <c r="F21" s="134"/>
      <c r="G21" s="38"/>
      <c r="H21" s="369"/>
      <c r="I21" s="134"/>
      <c r="J21" s="260"/>
      <c r="K21" s="134">
        <v>5750</v>
      </c>
      <c r="L21" s="134">
        <v>6200</v>
      </c>
      <c r="M21" s="134" t="e">
        <f t="shared" si="0"/>
        <v>#DIV/0!</v>
      </c>
      <c r="N21" s="134"/>
      <c r="O21" s="544"/>
      <c r="P21" s="260">
        <f t="shared" si="1"/>
        <v>6900</v>
      </c>
    </row>
    <row r="22" spans="1:16" ht="25.5">
      <c r="A22" s="322" t="s">
        <v>183</v>
      </c>
      <c r="B22" s="545" t="s">
        <v>620</v>
      </c>
      <c r="C22" s="500" t="s">
        <v>55</v>
      </c>
      <c r="D22" s="319"/>
      <c r="E22" s="319"/>
      <c r="F22" s="319"/>
      <c r="G22" s="541"/>
      <c r="H22" s="542"/>
      <c r="I22" s="319"/>
      <c r="J22" s="348"/>
      <c r="K22" s="319">
        <v>8333.33</v>
      </c>
      <c r="L22" s="319">
        <v>7300</v>
      </c>
      <c r="M22" s="319" t="e">
        <f t="shared" si="0"/>
        <v>#DIV/0!</v>
      </c>
      <c r="N22" s="319">
        <v>27.5</v>
      </c>
      <c r="O22" s="490" t="e">
        <f>N22/I22*100-100</f>
        <v>#DIV/0!</v>
      </c>
      <c r="P22" s="348">
        <f t="shared" si="1"/>
        <v>9999.996</v>
      </c>
    </row>
    <row r="23" spans="1:16" ht="25.5">
      <c r="A23" s="322" t="s">
        <v>184</v>
      </c>
      <c r="B23" s="546" t="s">
        <v>621</v>
      </c>
      <c r="C23" s="500" t="s">
        <v>55</v>
      </c>
      <c r="D23" s="319"/>
      <c r="E23" s="319"/>
      <c r="F23" s="319"/>
      <c r="G23" s="541"/>
      <c r="H23" s="542"/>
      <c r="I23" s="319"/>
      <c r="J23" s="348"/>
      <c r="K23" s="319">
        <v>9833.33</v>
      </c>
      <c r="L23" s="319">
        <v>11100</v>
      </c>
      <c r="M23" s="319" t="e">
        <f t="shared" si="0"/>
        <v>#DIV/0!</v>
      </c>
      <c r="N23" s="319">
        <v>27.5</v>
      </c>
      <c r="O23" s="490" t="e">
        <f>N23/I23*100-100</f>
        <v>#DIV/0!</v>
      </c>
      <c r="P23" s="348">
        <f t="shared" si="1"/>
        <v>11799.996</v>
      </c>
    </row>
    <row r="24" spans="1:16" ht="25.5">
      <c r="A24" s="36" t="s">
        <v>185</v>
      </c>
      <c r="B24" s="548" t="s">
        <v>622</v>
      </c>
      <c r="C24" s="540" t="s">
        <v>55</v>
      </c>
      <c r="D24" s="134"/>
      <c r="E24" s="134"/>
      <c r="F24" s="134"/>
      <c r="G24" s="38"/>
      <c r="H24" s="369"/>
      <c r="I24" s="134"/>
      <c r="J24" s="260"/>
      <c r="K24" s="134">
        <v>6666.67</v>
      </c>
      <c r="L24" s="134">
        <v>7300</v>
      </c>
      <c r="M24" s="134" t="e">
        <f t="shared" si="0"/>
        <v>#DIV/0!</v>
      </c>
      <c r="N24" s="134">
        <v>27.5</v>
      </c>
      <c r="O24" s="262" t="e">
        <f>N24/I24*100-100</f>
        <v>#DIV/0!</v>
      </c>
      <c r="P24" s="260">
        <f t="shared" si="1"/>
        <v>8000.004</v>
      </c>
    </row>
    <row r="25" spans="1:16" ht="25.5">
      <c r="A25" s="322" t="s">
        <v>186</v>
      </c>
      <c r="B25" s="545" t="s">
        <v>623</v>
      </c>
      <c r="C25" s="500" t="s">
        <v>55</v>
      </c>
      <c r="D25" s="319"/>
      <c r="E25" s="319"/>
      <c r="F25" s="319"/>
      <c r="G25" s="541"/>
      <c r="H25" s="542"/>
      <c r="I25" s="319"/>
      <c r="J25" s="348"/>
      <c r="K25" s="319">
        <v>9666.67</v>
      </c>
      <c r="L25" s="319">
        <v>10900</v>
      </c>
      <c r="M25" s="319" t="e">
        <f t="shared" si="0"/>
        <v>#DIV/0!</v>
      </c>
      <c r="N25" s="319">
        <v>27.5</v>
      </c>
      <c r="O25" s="490" t="e">
        <f>N25/I25*100-100</f>
        <v>#DIV/0!</v>
      </c>
      <c r="P25" s="348">
        <f t="shared" si="1"/>
        <v>11600.003999999999</v>
      </c>
    </row>
    <row r="26" spans="1:16" ht="25.5">
      <c r="A26" s="36" t="s">
        <v>269</v>
      </c>
      <c r="B26" s="548" t="s">
        <v>624</v>
      </c>
      <c r="C26" s="540" t="s">
        <v>55</v>
      </c>
      <c r="D26" s="134"/>
      <c r="E26" s="134"/>
      <c r="F26" s="134"/>
      <c r="G26" s="38"/>
      <c r="H26" s="369"/>
      <c r="I26" s="134"/>
      <c r="J26" s="260"/>
      <c r="K26" s="134">
        <v>9416.67</v>
      </c>
      <c r="L26" s="134">
        <v>10600</v>
      </c>
      <c r="M26" s="134" t="e">
        <f t="shared" si="0"/>
        <v>#DIV/0!</v>
      </c>
      <c r="N26" s="134">
        <v>27.5</v>
      </c>
      <c r="O26" s="262" t="e">
        <f>N26/I26*100-100</f>
        <v>#DIV/0!</v>
      </c>
      <c r="P26" s="260">
        <f t="shared" si="1"/>
        <v>11300.003999999999</v>
      </c>
    </row>
    <row r="27" spans="1:16" ht="25.5">
      <c r="A27" s="322" t="s">
        <v>208</v>
      </c>
      <c r="B27" s="545" t="s">
        <v>625</v>
      </c>
      <c r="C27" s="500" t="s">
        <v>55</v>
      </c>
      <c r="D27" s="319"/>
      <c r="E27" s="319"/>
      <c r="F27" s="319"/>
      <c r="G27" s="541"/>
      <c r="H27" s="542"/>
      <c r="I27" s="319"/>
      <c r="J27" s="348"/>
      <c r="K27" s="319">
        <v>5750</v>
      </c>
      <c r="L27" s="319">
        <v>6200</v>
      </c>
      <c r="M27" s="319" t="e">
        <f t="shared" si="0"/>
        <v>#DIV/0!</v>
      </c>
      <c r="N27" s="319"/>
      <c r="O27" s="490"/>
      <c r="P27" s="348">
        <f t="shared" si="1"/>
        <v>6900</v>
      </c>
    </row>
    <row r="28" spans="1:16" ht="25.5">
      <c r="A28" s="36" t="s">
        <v>224</v>
      </c>
      <c r="B28" s="547" t="s">
        <v>626</v>
      </c>
      <c r="C28" s="500" t="s">
        <v>55</v>
      </c>
      <c r="D28" s="134"/>
      <c r="E28" s="134"/>
      <c r="F28" s="134"/>
      <c r="G28" s="38"/>
      <c r="H28" s="369"/>
      <c r="I28" s="134"/>
      <c r="J28" s="260"/>
      <c r="K28" s="314">
        <v>9416.67</v>
      </c>
      <c r="L28" s="314">
        <v>10600</v>
      </c>
      <c r="M28" s="314" t="e">
        <f t="shared" si="0"/>
        <v>#DIV/0!</v>
      </c>
      <c r="N28" s="314">
        <v>50</v>
      </c>
      <c r="O28" s="490" t="e">
        <f>N28/I28*100-100</f>
        <v>#DIV/0!</v>
      </c>
      <c r="P28" s="376">
        <f t="shared" si="1"/>
        <v>11300.003999999999</v>
      </c>
    </row>
    <row r="29" spans="1:16" ht="25.5">
      <c r="A29" s="366" t="s">
        <v>225</v>
      </c>
      <c r="B29" s="549" t="s">
        <v>627</v>
      </c>
      <c r="C29" s="506" t="s">
        <v>55</v>
      </c>
      <c r="D29" s="361"/>
      <c r="E29" s="361"/>
      <c r="F29" s="361"/>
      <c r="G29" s="371"/>
      <c r="H29" s="372"/>
      <c r="I29" s="361"/>
      <c r="J29" s="367"/>
      <c r="K29" s="134">
        <v>12166.67</v>
      </c>
      <c r="L29" s="134">
        <v>13800</v>
      </c>
      <c r="M29" s="134" t="e">
        <f t="shared" si="0"/>
        <v>#DIV/0!</v>
      </c>
      <c r="N29" s="134">
        <v>30</v>
      </c>
      <c r="O29" s="544" t="e">
        <f>N29/I29*100-100</f>
        <v>#DIV/0!</v>
      </c>
      <c r="P29" s="260">
        <f t="shared" si="1"/>
        <v>14600.003999999999</v>
      </c>
    </row>
    <row r="30" spans="1:16" ht="25.5">
      <c r="A30" s="322" t="s">
        <v>226</v>
      </c>
      <c r="B30" s="545" t="s">
        <v>628</v>
      </c>
      <c r="C30" s="500" t="s">
        <v>55</v>
      </c>
      <c r="D30" s="319"/>
      <c r="E30" s="319"/>
      <c r="F30" s="319"/>
      <c r="G30" s="541"/>
      <c r="H30" s="542"/>
      <c r="I30" s="319"/>
      <c r="J30" s="348"/>
      <c r="K30" s="319">
        <v>7500</v>
      </c>
      <c r="L30" s="319">
        <v>8300</v>
      </c>
      <c r="M30" s="319" t="e">
        <f t="shared" si="0"/>
        <v>#DIV/0!</v>
      </c>
      <c r="N30" s="319">
        <v>26.67</v>
      </c>
      <c r="O30" s="490" t="e">
        <f>N30/I30*100-100</f>
        <v>#DIV/0!</v>
      </c>
      <c r="P30" s="348">
        <f t="shared" si="1"/>
        <v>9000</v>
      </c>
    </row>
    <row r="31" spans="1:16" ht="25.5">
      <c r="A31" s="322" t="s">
        <v>228</v>
      </c>
      <c r="B31" s="545" t="s">
        <v>629</v>
      </c>
      <c r="C31" s="500" t="s">
        <v>55</v>
      </c>
      <c r="D31" s="319"/>
      <c r="E31" s="319"/>
      <c r="F31" s="319"/>
      <c r="G31" s="541"/>
      <c r="H31" s="542"/>
      <c r="I31" s="319"/>
      <c r="J31" s="348"/>
      <c r="K31" s="319">
        <v>11250</v>
      </c>
      <c r="L31" s="319">
        <v>12700</v>
      </c>
      <c r="M31" s="319" t="e">
        <f t="shared" si="0"/>
        <v>#DIV/0!</v>
      </c>
      <c r="N31" s="319">
        <v>27.5</v>
      </c>
      <c r="O31" s="490" t="e">
        <f>N31/I31*100-100</f>
        <v>#DIV/0!</v>
      </c>
      <c r="P31" s="348">
        <f t="shared" si="1"/>
        <v>13500</v>
      </c>
    </row>
    <row r="32" spans="1:16" ht="25.5">
      <c r="A32" s="36" t="s">
        <v>229</v>
      </c>
      <c r="B32" s="547" t="s">
        <v>630</v>
      </c>
      <c r="C32" s="500" t="s">
        <v>55</v>
      </c>
      <c r="D32" s="134"/>
      <c r="E32" s="134"/>
      <c r="F32" s="134"/>
      <c r="G32" s="38"/>
      <c r="H32" s="369"/>
      <c r="I32" s="134"/>
      <c r="J32" s="260"/>
      <c r="K32" s="314">
        <v>9416.67</v>
      </c>
      <c r="L32" s="314">
        <v>10600</v>
      </c>
      <c r="M32" s="314" t="e">
        <f t="shared" si="0"/>
        <v>#DIV/0!</v>
      </c>
      <c r="N32" s="314">
        <v>27.5</v>
      </c>
      <c r="O32" s="490" t="e">
        <f>N32/I32*100-100</f>
        <v>#DIV/0!</v>
      </c>
      <c r="P32" s="260">
        <f t="shared" si="1"/>
        <v>11300.003999999999</v>
      </c>
    </row>
    <row r="33" spans="1:16" ht="12.75">
      <c r="A33" s="366" t="s">
        <v>230</v>
      </c>
      <c r="B33" s="377" t="s">
        <v>631</v>
      </c>
      <c r="C33" s="659" t="s">
        <v>55</v>
      </c>
      <c r="D33" s="361"/>
      <c r="E33" s="361"/>
      <c r="F33" s="361"/>
      <c r="G33" s="371"/>
      <c r="H33" s="372"/>
      <c r="I33" s="361"/>
      <c r="J33" s="367"/>
      <c r="K33" s="361"/>
      <c r="L33" s="361"/>
      <c r="M33" s="361"/>
      <c r="N33" s="361"/>
      <c r="O33" s="319"/>
      <c r="P33" s="367"/>
    </row>
    <row r="34" spans="1:16" ht="12.75">
      <c r="A34" s="36"/>
      <c r="B34" s="507" t="s">
        <v>192</v>
      </c>
      <c r="C34" s="660"/>
      <c r="D34" s="134">
        <v>9322.037627118645</v>
      </c>
      <c r="E34" s="134">
        <v>11677.97</v>
      </c>
      <c r="F34" s="134">
        <f>D34+847.45</f>
        <v>10169.487627118646</v>
      </c>
      <c r="G34" s="38">
        <f aca="true" t="shared" si="2" ref="G34:G48">F34/D34</f>
        <v>1.0909082363639782</v>
      </c>
      <c r="H34" s="369">
        <f aca="true" t="shared" si="3" ref="H34:H48">F34*1.18</f>
        <v>11999.995400000002</v>
      </c>
      <c r="I34" s="134">
        <v>25.42</v>
      </c>
      <c r="J34" s="260">
        <f>F34*1.18</f>
        <v>11999.995400000002</v>
      </c>
      <c r="K34" s="134">
        <v>11250</v>
      </c>
      <c r="L34" s="134">
        <v>12700</v>
      </c>
      <c r="M34" s="134">
        <f>L34/J34*100-100</f>
        <v>5.833373902793326</v>
      </c>
      <c r="N34" s="134">
        <v>27.5</v>
      </c>
      <c r="O34" s="319">
        <f aca="true" t="shared" si="4" ref="O34:O40">N34/I34*100-100</f>
        <v>8.182533438237598</v>
      </c>
      <c r="P34" s="260">
        <f aca="true" t="shared" si="5" ref="P34:P73">K34*1.2</f>
        <v>13500</v>
      </c>
    </row>
    <row r="35" spans="1:16" ht="12.75">
      <c r="A35" s="36"/>
      <c r="B35" s="507" t="s">
        <v>193</v>
      </c>
      <c r="C35" s="660"/>
      <c r="D35" s="134">
        <v>8474.577627118644</v>
      </c>
      <c r="E35" s="134">
        <v>10423.73</v>
      </c>
      <c r="F35" s="134">
        <f>D35+847.46</f>
        <v>9322.037627118643</v>
      </c>
      <c r="G35" s="38">
        <f t="shared" si="2"/>
        <v>1.1000002639999578</v>
      </c>
      <c r="H35" s="369">
        <f t="shared" si="3"/>
        <v>11000.004399999998</v>
      </c>
      <c r="I35" s="134">
        <v>25.42</v>
      </c>
      <c r="J35" s="260">
        <f>F35*1.18</f>
        <v>11000.004399999998</v>
      </c>
      <c r="K35" s="134">
        <v>10416.67</v>
      </c>
      <c r="L35" s="134">
        <v>11700</v>
      </c>
      <c r="M35" s="134">
        <f>L35/J35*100-100</f>
        <v>6.363593818198865</v>
      </c>
      <c r="N35" s="134">
        <v>27.5</v>
      </c>
      <c r="O35" s="319">
        <f t="shared" si="4"/>
        <v>8.182533438237598</v>
      </c>
      <c r="P35" s="260">
        <f t="shared" si="5"/>
        <v>12500.003999999999</v>
      </c>
    </row>
    <row r="36" spans="1:16" ht="12.75">
      <c r="A36" s="373"/>
      <c r="B36" s="504" t="s">
        <v>111</v>
      </c>
      <c r="C36" s="661"/>
      <c r="D36" s="314">
        <v>5932.207627118644</v>
      </c>
      <c r="E36" s="314">
        <v>3813.56</v>
      </c>
      <c r="F36" s="314">
        <f>D36+847.45</f>
        <v>6779.657627118644</v>
      </c>
      <c r="G36" s="374">
        <f t="shared" si="2"/>
        <v>1.142855755103032</v>
      </c>
      <c r="H36" s="375">
        <f t="shared" si="3"/>
        <v>7999.995999999999</v>
      </c>
      <c r="I36" s="314">
        <v>25.42</v>
      </c>
      <c r="J36" s="376">
        <f>F36*1.18</f>
        <v>7999.995999999999</v>
      </c>
      <c r="K36" s="314">
        <v>7666.67</v>
      </c>
      <c r="L36" s="314">
        <v>8500</v>
      </c>
      <c r="M36" s="314">
        <f>L36/J36*100-100</f>
        <v>6.250053125026582</v>
      </c>
      <c r="N36" s="314">
        <v>27.5</v>
      </c>
      <c r="O36" s="319">
        <f t="shared" si="4"/>
        <v>8.182533438237598</v>
      </c>
      <c r="P36" s="376">
        <f t="shared" si="5"/>
        <v>9200.003999999999</v>
      </c>
    </row>
    <row r="37" spans="1:16" ht="38.25">
      <c r="A37" s="36" t="s">
        <v>231</v>
      </c>
      <c r="B37" s="548" t="s">
        <v>632</v>
      </c>
      <c r="C37" s="506" t="s">
        <v>55</v>
      </c>
      <c r="D37" s="134"/>
      <c r="E37" s="134"/>
      <c r="F37" s="134"/>
      <c r="G37" s="38"/>
      <c r="H37" s="369"/>
      <c r="I37" s="134"/>
      <c r="J37" s="260"/>
      <c r="K37" s="134">
        <v>9000</v>
      </c>
      <c r="L37" s="134">
        <v>10100</v>
      </c>
      <c r="M37" s="134" t="e">
        <f aca="true" t="shared" si="6" ref="M37:M44">L37/J37*100-100</f>
        <v>#DIV/0!</v>
      </c>
      <c r="N37" s="134">
        <v>27.5</v>
      </c>
      <c r="O37" s="544" t="e">
        <f t="shared" si="4"/>
        <v>#DIV/0!</v>
      </c>
      <c r="P37" s="260">
        <f t="shared" si="5"/>
        <v>10800</v>
      </c>
    </row>
    <row r="38" spans="1:16" ht="38.25">
      <c r="A38" s="322" t="s">
        <v>110</v>
      </c>
      <c r="B38" s="545" t="s">
        <v>633</v>
      </c>
      <c r="C38" s="500" t="s">
        <v>55</v>
      </c>
      <c r="D38" s="319"/>
      <c r="E38" s="319"/>
      <c r="F38" s="319"/>
      <c r="G38" s="541"/>
      <c r="H38" s="542"/>
      <c r="I38" s="319"/>
      <c r="J38" s="348"/>
      <c r="K38" s="319">
        <v>10250</v>
      </c>
      <c r="L38" s="319">
        <v>10600</v>
      </c>
      <c r="M38" s="319" t="e">
        <f t="shared" si="6"/>
        <v>#DIV/0!</v>
      </c>
      <c r="N38" s="319">
        <v>34.17</v>
      </c>
      <c r="O38" s="490" t="e">
        <f t="shared" si="4"/>
        <v>#DIV/0!</v>
      </c>
      <c r="P38" s="348">
        <f t="shared" si="5"/>
        <v>12300</v>
      </c>
    </row>
    <row r="39" spans="1:16" ht="25.5">
      <c r="A39" s="36" t="s">
        <v>85</v>
      </c>
      <c r="B39" s="548" t="s">
        <v>634</v>
      </c>
      <c r="C39" s="506" t="s">
        <v>55</v>
      </c>
      <c r="D39" s="134"/>
      <c r="E39" s="134"/>
      <c r="F39" s="134"/>
      <c r="G39" s="38"/>
      <c r="H39" s="369"/>
      <c r="I39" s="134"/>
      <c r="J39" s="260"/>
      <c r="K39" s="134">
        <v>11333.33</v>
      </c>
      <c r="L39" s="134">
        <v>12800</v>
      </c>
      <c r="M39" s="134" t="e">
        <f t="shared" si="6"/>
        <v>#DIV/0!</v>
      </c>
      <c r="N39" s="134">
        <v>27.5</v>
      </c>
      <c r="O39" s="544" t="e">
        <f t="shared" si="4"/>
        <v>#DIV/0!</v>
      </c>
      <c r="P39" s="260">
        <f t="shared" si="5"/>
        <v>13599.996</v>
      </c>
    </row>
    <row r="40" spans="1:16" ht="25.5">
      <c r="A40" s="322" t="s">
        <v>86</v>
      </c>
      <c r="B40" s="545" t="s">
        <v>635</v>
      </c>
      <c r="C40" s="500" t="s">
        <v>55</v>
      </c>
      <c r="D40" s="319"/>
      <c r="E40" s="319"/>
      <c r="F40" s="319"/>
      <c r="G40" s="541"/>
      <c r="H40" s="542"/>
      <c r="I40" s="319"/>
      <c r="J40" s="348"/>
      <c r="K40" s="319">
        <v>8500</v>
      </c>
      <c r="L40" s="319">
        <v>9500</v>
      </c>
      <c r="M40" s="319" t="e">
        <f t="shared" si="6"/>
        <v>#DIV/0!</v>
      </c>
      <c r="N40" s="319">
        <v>27.5</v>
      </c>
      <c r="O40" s="490" t="e">
        <f t="shared" si="4"/>
        <v>#DIV/0!</v>
      </c>
      <c r="P40" s="348">
        <f t="shared" si="5"/>
        <v>10200</v>
      </c>
    </row>
    <row r="41" spans="1:16" ht="25.5">
      <c r="A41" s="36" t="s">
        <v>87</v>
      </c>
      <c r="B41" s="548" t="s">
        <v>70</v>
      </c>
      <c r="C41" s="506" t="s">
        <v>55</v>
      </c>
      <c r="D41" s="134"/>
      <c r="E41" s="134"/>
      <c r="F41" s="134"/>
      <c r="G41" s="38"/>
      <c r="H41" s="369"/>
      <c r="I41" s="134"/>
      <c r="J41" s="260"/>
      <c r="K41" s="134">
        <v>5250</v>
      </c>
      <c r="L41" s="134">
        <v>5600</v>
      </c>
      <c r="M41" s="134" t="e">
        <f t="shared" si="6"/>
        <v>#DIV/0!</v>
      </c>
      <c r="N41" s="134"/>
      <c r="O41" s="544"/>
      <c r="P41" s="260">
        <f t="shared" si="5"/>
        <v>6300</v>
      </c>
    </row>
    <row r="42" spans="1:16" ht="25.5">
      <c r="A42" s="322" t="s">
        <v>88</v>
      </c>
      <c r="B42" s="545" t="s">
        <v>234</v>
      </c>
      <c r="C42" s="500" t="s">
        <v>55</v>
      </c>
      <c r="D42" s="319"/>
      <c r="E42" s="348"/>
      <c r="F42" s="319"/>
      <c r="G42" s="541"/>
      <c r="H42" s="542"/>
      <c r="I42" s="319"/>
      <c r="J42" s="348"/>
      <c r="K42" s="319">
        <v>4833.33</v>
      </c>
      <c r="L42" s="319">
        <v>5200</v>
      </c>
      <c r="M42" s="319" t="e">
        <f t="shared" si="6"/>
        <v>#DIV/0!</v>
      </c>
      <c r="N42" s="319">
        <v>56.67</v>
      </c>
      <c r="O42" s="490" t="e">
        <f>N42/I42*100-100</f>
        <v>#DIV/0!</v>
      </c>
      <c r="P42" s="348">
        <f t="shared" si="5"/>
        <v>5799.996</v>
      </c>
    </row>
    <row r="43" spans="1:16" ht="25.5">
      <c r="A43" s="366" t="s">
        <v>89</v>
      </c>
      <c r="B43" s="545" t="s">
        <v>22</v>
      </c>
      <c r="C43" s="500" t="s">
        <v>55</v>
      </c>
      <c r="D43" s="361"/>
      <c r="E43" s="365"/>
      <c r="F43" s="361"/>
      <c r="G43" s="371"/>
      <c r="H43" s="372"/>
      <c r="I43" s="366"/>
      <c r="J43" s="367"/>
      <c r="K43" s="314">
        <v>4750</v>
      </c>
      <c r="L43" s="314">
        <v>5100</v>
      </c>
      <c r="M43" s="314" t="e">
        <f t="shared" si="6"/>
        <v>#DIV/0!</v>
      </c>
      <c r="N43" s="134">
        <v>56.67</v>
      </c>
      <c r="O43" s="544" t="e">
        <f>N43/I43*100-100</f>
        <v>#DIV/0!</v>
      </c>
      <c r="P43" s="260">
        <f t="shared" si="5"/>
        <v>5700</v>
      </c>
    </row>
    <row r="44" spans="1:16" ht="25.5">
      <c r="A44" s="366" t="s">
        <v>90</v>
      </c>
      <c r="B44" s="545" t="s">
        <v>636</v>
      </c>
      <c r="C44" s="500" t="s">
        <v>55</v>
      </c>
      <c r="D44" s="361"/>
      <c r="E44" s="365"/>
      <c r="F44" s="361"/>
      <c r="G44" s="371"/>
      <c r="H44" s="372"/>
      <c r="I44" s="365"/>
      <c r="J44" s="367"/>
      <c r="K44" s="314">
        <v>6750</v>
      </c>
      <c r="L44" s="314">
        <v>7400</v>
      </c>
      <c r="M44" s="314" t="e">
        <f t="shared" si="6"/>
        <v>#DIV/0!</v>
      </c>
      <c r="N44" s="319"/>
      <c r="O44" s="490"/>
      <c r="P44" s="348">
        <f t="shared" si="5"/>
        <v>8100</v>
      </c>
    </row>
    <row r="45" spans="1:16" ht="25.5">
      <c r="A45" s="366" t="s">
        <v>91</v>
      </c>
      <c r="B45" s="545" t="s">
        <v>637</v>
      </c>
      <c r="C45" s="500" t="s">
        <v>55</v>
      </c>
      <c r="D45" s="361">
        <f>6000/1.18</f>
        <v>5084.745762711865</v>
      </c>
      <c r="E45" s="365"/>
      <c r="F45" s="361">
        <f>D45+847.46</f>
        <v>5932.205762711865</v>
      </c>
      <c r="G45" s="371">
        <f t="shared" si="2"/>
        <v>1.1666671333333334</v>
      </c>
      <c r="H45" s="372">
        <f t="shared" si="3"/>
        <v>7000.0028</v>
      </c>
      <c r="I45" s="365"/>
      <c r="J45" s="367">
        <f>F45*1.18</f>
        <v>7000.0028</v>
      </c>
      <c r="K45" s="314">
        <v>6750</v>
      </c>
      <c r="L45" s="314"/>
      <c r="M45" s="314"/>
      <c r="N45" s="314"/>
      <c r="O45" s="490"/>
      <c r="P45" s="260">
        <f t="shared" si="5"/>
        <v>8100</v>
      </c>
    </row>
    <row r="46" spans="1:16" ht="25.5">
      <c r="A46" s="366" t="s">
        <v>92</v>
      </c>
      <c r="B46" s="549" t="s">
        <v>638</v>
      </c>
      <c r="C46" s="506" t="s">
        <v>55</v>
      </c>
      <c r="D46" s="378">
        <f>7000/1.18</f>
        <v>5932.203389830509</v>
      </c>
      <c r="E46" s="365"/>
      <c r="F46" s="361">
        <f>D46+847.46</f>
        <v>6779.663389830509</v>
      </c>
      <c r="G46" s="371">
        <f t="shared" si="2"/>
        <v>1.1428575428571428</v>
      </c>
      <c r="H46" s="372">
        <f t="shared" si="3"/>
        <v>8000.0028</v>
      </c>
      <c r="I46" s="365"/>
      <c r="J46" s="367">
        <f>F46*1.18</f>
        <v>8000.0028</v>
      </c>
      <c r="K46" s="134">
        <v>7666.67</v>
      </c>
      <c r="L46" s="134"/>
      <c r="M46" s="134"/>
      <c r="N46" s="134"/>
      <c r="O46" s="544"/>
      <c r="P46" s="348">
        <f t="shared" si="5"/>
        <v>9200.003999999999</v>
      </c>
    </row>
    <row r="47" spans="1:16" ht="25.5">
      <c r="A47" s="322" t="s">
        <v>93</v>
      </c>
      <c r="B47" s="545" t="s">
        <v>639</v>
      </c>
      <c r="C47" s="500" t="s">
        <v>55</v>
      </c>
      <c r="D47" s="319">
        <v>4237.29</v>
      </c>
      <c r="E47" s="319">
        <v>4661.02</v>
      </c>
      <c r="F47" s="317">
        <f>D47+847.46-169.5</f>
        <v>4915.25</v>
      </c>
      <c r="G47" s="541">
        <f t="shared" si="2"/>
        <v>1.1599984896006645</v>
      </c>
      <c r="H47" s="542">
        <f t="shared" si="3"/>
        <v>5799.995</v>
      </c>
      <c r="I47" s="320"/>
      <c r="J47" s="348">
        <f>F47*1.18</f>
        <v>5799.995</v>
      </c>
      <c r="K47" s="319">
        <v>5750</v>
      </c>
      <c r="L47" s="319"/>
      <c r="M47" s="319"/>
      <c r="N47" s="319"/>
      <c r="O47" s="490"/>
      <c r="P47" s="348">
        <f t="shared" si="5"/>
        <v>6900</v>
      </c>
    </row>
    <row r="48" spans="1:16" ht="25.5">
      <c r="A48" s="36" t="s">
        <v>94</v>
      </c>
      <c r="B48" s="547" t="s">
        <v>640</v>
      </c>
      <c r="C48" s="505" t="s">
        <v>55</v>
      </c>
      <c r="D48" s="134">
        <f>8000/1.18</f>
        <v>6779.661016949153</v>
      </c>
      <c r="E48" s="44"/>
      <c r="F48" s="134">
        <f>D48+847.46</f>
        <v>7627.121016949153</v>
      </c>
      <c r="G48" s="38">
        <f t="shared" si="2"/>
        <v>1.12500035</v>
      </c>
      <c r="H48" s="369">
        <f t="shared" si="3"/>
        <v>9000.0028</v>
      </c>
      <c r="I48" s="44"/>
      <c r="J48" s="260">
        <f>F48*1.18</f>
        <v>9000.0028</v>
      </c>
      <c r="K48" s="314">
        <v>8583.33</v>
      </c>
      <c r="L48" s="314"/>
      <c r="M48" s="314"/>
      <c r="N48" s="314"/>
      <c r="O48" s="489"/>
      <c r="P48" s="348">
        <f t="shared" si="5"/>
        <v>10299.996</v>
      </c>
    </row>
    <row r="49" spans="1:16" ht="25.5">
      <c r="A49" s="366" t="s">
        <v>95</v>
      </c>
      <c r="B49" s="545" t="s">
        <v>641</v>
      </c>
      <c r="C49" s="505" t="s">
        <v>55</v>
      </c>
      <c r="D49" s="366"/>
      <c r="E49" s="365"/>
      <c r="F49" s="365"/>
      <c r="G49" s="365"/>
      <c r="H49" s="365"/>
      <c r="I49" s="365"/>
      <c r="J49" s="367"/>
      <c r="K49" s="314">
        <v>6416.67</v>
      </c>
      <c r="L49" s="314"/>
      <c r="M49" s="314"/>
      <c r="N49" s="314"/>
      <c r="P49" s="376">
        <f t="shared" si="5"/>
        <v>7700.004</v>
      </c>
    </row>
    <row r="50" spans="1:16" ht="79.5" customHeight="1">
      <c r="A50" s="322" t="s">
        <v>148</v>
      </c>
      <c r="B50" s="545" t="s">
        <v>410</v>
      </c>
      <c r="C50" s="380" t="s">
        <v>55</v>
      </c>
      <c r="D50" s="322"/>
      <c r="E50" s="320"/>
      <c r="F50" s="320"/>
      <c r="G50" s="320"/>
      <c r="H50" s="320"/>
      <c r="I50" s="320"/>
      <c r="J50" s="348"/>
      <c r="K50" s="314">
        <v>8916.67</v>
      </c>
      <c r="L50" s="319"/>
      <c r="M50" s="319"/>
      <c r="N50" s="319"/>
      <c r="P50" s="260">
        <f t="shared" si="5"/>
        <v>10700.003999999999</v>
      </c>
    </row>
    <row r="51" spans="1:16" ht="51">
      <c r="A51" s="322" t="s">
        <v>149</v>
      </c>
      <c r="B51" s="545" t="s">
        <v>411</v>
      </c>
      <c r="C51" s="380" t="s">
        <v>55</v>
      </c>
      <c r="D51" s="322"/>
      <c r="E51" s="320"/>
      <c r="F51" s="320"/>
      <c r="G51" s="320"/>
      <c r="H51" s="320"/>
      <c r="I51" s="320"/>
      <c r="J51" s="348"/>
      <c r="K51" s="314">
        <v>13083.33</v>
      </c>
      <c r="L51" s="319"/>
      <c r="M51" s="319"/>
      <c r="N51" s="319"/>
      <c r="P51" s="348">
        <f t="shared" si="5"/>
        <v>15699.996</v>
      </c>
    </row>
    <row r="52" spans="1:16" ht="83.25" customHeight="1">
      <c r="A52" s="322" t="s">
        <v>134</v>
      </c>
      <c r="B52" s="382" t="s">
        <v>412</v>
      </c>
      <c r="C52" s="380" t="s">
        <v>55</v>
      </c>
      <c r="D52" s="322"/>
      <c r="E52" s="320"/>
      <c r="F52" s="320"/>
      <c r="G52" s="320"/>
      <c r="H52" s="320"/>
      <c r="I52" s="320"/>
      <c r="J52" s="348"/>
      <c r="K52" s="314">
        <v>13083.33</v>
      </c>
      <c r="L52" s="319"/>
      <c r="M52" s="319"/>
      <c r="N52" s="319"/>
      <c r="P52" s="260">
        <f t="shared" si="5"/>
        <v>15699.996</v>
      </c>
    </row>
    <row r="53" spans="1:16" ht="25.5">
      <c r="A53" s="322" t="s">
        <v>135</v>
      </c>
      <c r="B53" s="382" t="s">
        <v>413</v>
      </c>
      <c r="C53" s="380" t="s">
        <v>55</v>
      </c>
      <c r="D53" s="322"/>
      <c r="E53" s="320"/>
      <c r="F53" s="320"/>
      <c r="G53" s="320"/>
      <c r="H53" s="320"/>
      <c r="I53" s="320"/>
      <c r="J53" s="348"/>
      <c r="K53" s="314">
        <v>13083.33</v>
      </c>
      <c r="L53" s="319"/>
      <c r="M53" s="319"/>
      <c r="N53" s="319"/>
      <c r="P53" s="348">
        <f t="shared" si="5"/>
        <v>15699.996</v>
      </c>
    </row>
    <row r="54" spans="1:16" ht="38.25">
      <c r="A54" s="322" t="s">
        <v>61</v>
      </c>
      <c r="B54" s="382" t="s">
        <v>414</v>
      </c>
      <c r="C54" s="380" t="s">
        <v>55</v>
      </c>
      <c r="D54" s="322"/>
      <c r="E54" s="320"/>
      <c r="F54" s="320"/>
      <c r="G54" s="320"/>
      <c r="H54" s="320"/>
      <c r="I54" s="320"/>
      <c r="J54" s="348"/>
      <c r="K54" s="314">
        <v>13083.33</v>
      </c>
      <c r="L54" s="319"/>
      <c r="M54" s="319"/>
      <c r="N54" s="319"/>
      <c r="P54" s="348">
        <f t="shared" si="5"/>
        <v>15699.996</v>
      </c>
    </row>
    <row r="55" spans="1:16" ht="38.25">
      <c r="A55" s="322" t="s">
        <v>62</v>
      </c>
      <c r="B55" s="382" t="s">
        <v>415</v>
      </c>
      <c r="C55" s="380" t="s">
        <v>55</v>
      </c>
      <c r="D55" s="322"/>
      <c r="E55" s="320"/>
      <c r="F55" s="320"/>
      <c r="G55" s="320"/>
      <c r="H55" s="320"/>
      <c r="I55" s="320"/>
      <c r="J55" s="348"/>
      <c r="K55" s="314">
        <v>13083.33</v>
      </c>
      <c r="L55" s="319"/>
      <c r="M55" s="319"/>
      <c r="N55" s="319"/>
      <c r="P55" s="348">
        <f t="shared" si="5"/>
        <v>15699.996</v>
      </c>
    </row>
    <row r="56" spans="1:16" ht="51">
      <c r="A56" s="322" t="s">
        <v>332</v>
      </c>
      <c r="B56" s="382" t="s">
        <v>416</v>
      </c>
      <c r="C56" s="380" t="s">
        <v>55</v>
      </c>
      <c r="D56" s="322"/>
      <c r="E56" s="320"/>
      <c r="F56" s="320"/>
      <c r="G56" s="320"/>
      <c r="H56" s="320"/>
      <c r="I56" s="320"/>
      <c r="J56" s="348"/>
      <c r="K56" s="314">
        <v>8916.67</v>
      </c>
      <c r="L56" s="319"/>
      <c r="M56" s="319"/>
      <c r="N56" s="319"/>
      <c r="P56" s="348">
        <f t="shared" si="5"/>
        <v>10700.003999999999</v>
      </c>
    </row>
    <row r="57" spans="1:16" ht="51">
      <c r="A57" s="322" t="s">
        <v>372</v>
      </c>
      <c r="B57" s="382" t="s">
        <v>417</v>
      </c>
      <c r="C57" s="380" t="s">
        <v>55</v>
      </c>
      <c r="D57" s="322"/>
      <c r="E57" s="320"/>
      <c r="F57" s="320"/>
      <c r="G57" s="320"/>
      <c r="H57" s="320"/>
      <c r="I57" s="320"/>
      <c r="J57" s="348"/>
      <c r="K57" s="319">
        <v>10666.67</v>
      </c>
      <c r="L57" s="319"/>
      <c r="M57" s="319"/>
      <c r="N57" s="319"/>
      <c r="P57" s="348">
        <f t="shared" si="5"/>
        <v>12800.003999999999</v>
      </c>
    </row>
    <row r="58" spans="1:16" ht="38.25">
      <c r="A58" s="366" t="s">
        <v>373</v>
      </c>
      <c r="B58" s="435" t="s">
        <v>451</v>
      </c>
      <c r="C58" s="436" t="s">
        <v>55</v>
      </c>
      <c r="D58" s="366"/>
      <c r="E58" s="365"/>
      <c r="F58" s="365"/>
      <c r="G58" s="365"/>
      <c r="H58" s="365"/>
      <c r="I58" s="365"/>
      <c r="J58" s="367"/>
      <c r="K58" s="361">
        <v>6000</v>
      </c>
      <c r="L58" s="361"/>
      <c r="M58" s="361"/>
      <c r="N58" s="361"/>
      <c r="P58" s="348">
        <f t="shared" si="5"/>
        <v>7200</v>
      </c>
    </row>
    <row r="59" spans="1:16" ht="25.5">
      <c r="A59" s="322" t="s">
        <v>374</v>
      </c>
      <c r="B59" s="382" t="s">
        <v>452</v>
      </c>
      <c r="C59" s="436" t="s">
        <v>55</v>
      </c>
      <c r="D59" s="322"/>
      <c r="E59" s="320"/>
      <c r="F59" s="320"/>
      <c r="G59" s="320"/>
      <c r="H59" s="320"/>
      <c r="I59" s="320"/>
      <c r="J59" s="348"/>
      <c r="K59" s="319">
        <v>4666.67</v>
      </c>
      <c r="L59" s="319"/>
      <c r="M59" s="319"/>
      <c r="N59" s="319"/>
      <c r="P59" s="348">
        <f t="shared" si="5"/>
        <v>5600.004</v>
      </c>
    </row>
    <row r="60" spans="1:16" ht="25.5">
      <c r="A60" s="322" t="s">
        <v>453</v>
      </c>
      <c r="B60" s="382" t="s">
        <v>454</v>
      </c>
      <c r="C60" s="436" t="s">
        <v>55</v>
      </c>
      <c r="D60" s="322"/>
      <c r="E60" s="320"/>
      <c r="F60" s="320"/>
      <c r="G60" s="320"/>
      <c r="H60" s="320"/>
      <c r="I60" s="320"/>
      <c r="J60" s="348"/>
      <c r="K60" s="319">
        <v>4666.67</v>
      </c>
      <c r="L60" s="319"/>
      <c r="M60" s="319"/>
      <c r="N60" s="319"/>
      <c r="P60" s="348">
        <f t="shared" si="5"/>
        <v>5600.004</v>
      </c>
    </row>
    <row r="61" spans="1:16" ht="25.5">
      <c r="A61" s="322" t="s">
        <v>375</v>
      </c>
      <c r="B61" s="382" t="s">
        <v>455</v>
      </c>
      <c r="C61" s="436" t="s">
        <v>55</v>
      </c>
      <c r="D61" s="322"/>
      <c r="E61" s="320"/>
      <c r="F61" s="320"/>
      <c r="G61" s="320"/>
      <c r="H61" s="320"/>
      <c r="I61" s="320"/>
      <c r="J61" s="348"/>
      <c r="K61" s="319">
        <v>4250</v>
      </c>
      <c r="L61" s="319"/>
      <c r="M61" s="319"/>
      <c r="N61" s="319"/>
      <c r="P61" s="348">
        <f t="shared" si="5"/>
        <v>5100</v>
      </c>
    </row>
    <row r="62" spans="1:16" ht="25.5">
      <c r="A62" s="322" t="s">
        <v>376</v>
      </c>
      <c r="B62" s="382" t="s">
        <v>456</v>
      </c>
      <c r="C62" s="436" t="s">
        <v>55</v>
      </c>
      <c r="D62" s="322"/>
      <c r="E62" s="320"/>
      <c r="F62" s="320"/>
      <c r="G62" s="320"/>
      <c r="H62" s="320"/>
      <c r="I62" s="320"/>
      <c r="J62" s="348"/>
      <c r="K62" s="319">
        <v>15333.33</v>
      </c>
      <c r="L62" s="319"/>
      <c r="M62" s="319"/>
      <c r="N62" s="319"/>
      <c r="P62" s="348">
        <f t="shared" si="5"/>
        <v>18399.996</v>
      </c>
    </row>
    <row r="63" spans="1:16" ht="25.5">
      <c r="A63" s="322" t="s">
        <v>377</v>
      </c>
      <c r="B63" s="382" t="s">
        <v>457</v>
      </c>
      <c r="C63" s="436" t="s">
        <v>55</v>
      </c>
      <c r="D63" s="322"/>
      <c r="E63" s="320"/>
      <c r="F63" s="320"/>
      <c r="G63" s="320"/>
      <c r="H63" s="320"/>
      <c r="I63" s="320"/>
      <c r="J63" s="348"/>
      <c r="K63" s="319">
        <v>4666.67</v>
      </c>
      <c r="L63" s="319"/>
      <c r="M63" s="319"/>
      <c r="N63" s="319"/>
      <c r="P63" s="348">
        <f t="shared" si="5"/>
        <v>5600.004</v>
      </c>
    </row>
    <row r="64" spans="1:16" ht="25.5">
      <c r="A64" s="322" t="s">
        <v>378</v>
      </c>
      <c r="B64" s="382" t="s">
        <v>458</v>
      </c>
      <c r="C64" s="436" t="s">
        <v>55</v>
      </c>
      <c r="D64" s="322"/>
      <c r="E64" s="320"/>
      <c r="F64" s="320"/>
      <c r="G64" s="320"/>
      <c r="H64" s="320"/>
      <c r="I64" s="320"/>
      <c r="J64" s="348"/>
      <c r="K64" s="319">
        <v>4250</v>
      </c>
      <c r="L64" s="319"/>
      <c r="M64" s="319"/>
      <c r="N64" s="319"/>
      <c r="P64" s="348">
        <f t="shared" si="5"/>
        <v>5100</v>
      </c>
    </row>
    <row r="65" spans="1:16" ht="25.5">
      <c r="A65" s="322" t="s">
        <v>379</v>
      </c>
      <c r="B65" s="382" t="s">
        <v>459</v>
      </c>
      <c r="C65" s="436" t="s">
        <v>55</v>
      </c>
      <c r="D65" s="322"/>
      <c r="E65" s="320"/>
      <c r="F65" s="320"/>
      <c r="G65" s="320"/>
      <c r="H65" s="320"/>
      <c r="I65" s="320"/>
      <c r="J65" s="348"/>
      <c r="K65" s="319">
        <v>8500</v>
      </c>
      <c r="L65" s="319"/>
      <c r="M65" s="319"/>
      <c r="N65" s="319"/>
      <c r="P65" s="348">
        <f t="shared" si="5"/>
        <v>10200</v>
      </c>
    </row>
    <row r="66" spans="1:16" ht="25.5">
      <c r="A66" s="322" t="s">
        <v>51</v>
      </c>
      <c r="B66" s="382" t="s">
        <v>460</v>
      </c>
      <c r="C66" s="436" t="s">
        <v>55</v>
      </c>
      <c r="D66" s="322"/>
      <c r="E66" s="320"/>
      <c r="F66" s="320"/>
      <c r="G66" s="320"/>
      <c r="H66" s="320"/>
      <c r="I66" s="320"/>
      <c r="J66" s="348"/>
      <c r="K66" s="319">
        <v>8500</v>
      </c>
      <c r="L66" s="319"/>
      <c r="M66" s="319"/>
      <c r="N66" s="319"/>
      <c r="P66" s="348">
        <f t="shared" si="5"/>
        <v>10200</v>
      </c>
    </row>
    <row r="67" spans="1:16" ht="25.5">
      <c r="A67" s="322" t="s">
        <v>52</v>
      </c>
      <c r="B67" s="382" t="s">
        <v>461</v>
      </c>
      <c r="C67" s="436" t="s">
        <v>55</v>
      </c>
      <c r="D67" s="322"/>
      <c r="E67" s="320"/>
      <c r="F67" s="320"/>
      <c r="G67" s="320"/>
      <c r="H67" s="320"/>
      <c r="I67" s="320"/>
      <c r="J67" s="348"/>
      <c r="K67" s="319">
        <v>7666.67</v>
      </c>
      <c r="L67" s="319"/>
      <c r="M67" s="319"/>
      <c r="N67" s="319"/>
      <c r="P67" s="348">
        <f t="shared" si="5"/>
        <v>9200.003999999999</v>
      </c>
    </row>
    <row r="68" spans="1:16" ht="25.5">
      <c r="A68" s="322" t="s">
        <v>53</v>
      </c>
      <c r="B68" s="382" t="s">
        <v>462</v>
      </c>
      <c r="C68" s="436" t="s">
        <v>55</v>
      </c>
      <c r="D68" s="322"/>
      <c r="E68" s="320"/>
      <c r="F68" s="320"/>
      <c r="G68" s="320"/>
      <c r="H68" s="320"/>
      <c r="I68" s="320"/>
      <c r="J68" s="348"/>
      <c r="K68" s="319">
        <v>7666.67</v>
      </c>
      <c r="L68" s="319"/>
      <c r="M68" s="319"/>
      <c r="N68" s="319"/>
      <c r="P68" s="348">
        <f t="shared" si="5"/>
        <v>9200.003999999999</v>
      </c>
    </row>
    <row r="69" spans="1:16" ht="25.5">
      <c r="A69" s="322" t="s">
        <v>54</v>
      </c>
      <c r="B69" s="382" t="s">
        <v>463</v>
      </c>
      <c r="C69" s="436" t="s">
        <v>55</v>
      </c>
      <c r="D69" s="322"/>
      <c r="E69" s="320"/>
      <c r="F69" s="320"/>
      <c r="G69" s="320"/>
      <c r="H69" s="320"/>
      <c r="I69" s="320"/>
      <c r="J69" s="348"/>
      <c r="K69" s="319">
        <v>10250</v>
      </c>
      <c r="L69" s="319"/>
      <c r="M69" s="319"/>
      <c r="N69" s="319"/>
      <c r="P69" s="348">
        <f t="shared" si="5"/>
        <v>12300</v>
      </c>
    </row>
    <row r="70" spans="1:16" ht="25.5">
      <c r="A70" s="322" t="s">
        <v>56</v>
      </c>
      <c r="B70" s="382" t="s">
        <v>464</v>
      </c>
      <c r="C70" s="436" t="s">
        <v>55</v>
      </c>
      <c r="D70" s="322"/>
      <c r="E70" s="320"/>
      <c r="F70" s="320"/>
      <c r="G70" s="320"/>
      <c r="H70" s="320"/>
      <c r="I70" s="320"/>
      <c r="J70" s="348"/>
      <c r="K70" s="319">
        <v>10250</v>
      </c>
      <c r="L70" s="319"/>
      <c r="M70" s="319"/>
      <c r="N70" s="319"/>
      <c r="P70" s="348">
        <f t="shared" si="5"/>
        <v>12300</v>
      </c>
    </row>
    <row r="71" spans="1:16" ht="25.5">
      <c r="A71" s="36" t="s">
        <v>57</v>
      </c>
      <c r="B71" s="370" t="s">
        <v>465</v>
      </c>
      <c r="C71" s="436" t="s">
        <v>55</v>
      </c>
      <c r="D71" s="36"/>
      <c r="E71" s="44"/>
      <c r="F71" s="44"/>
      <c r="G71" s="44"/>
      <c r="H71" s="44"/>
      <c r="I71" s="44"/>
      <c r="J71" s="260"/>
      <c r="K71" s="134">
        <v>8500</v>
      </c>
      <c r="L71" s="134"/>
      <c r="M71" s="134"/>
      <c r="N71" s="134"/>
      <c r="P71" s="348">
        <f t="shared" si="5"/>
        <v>10200</v>
      </c>
    </row>
    <row r="72" spans="1:16" ht="25.5">
      <c r="A72" s="498" t="s">
        <v>502</v>
      </c>
      <c r="B72" s="499" t="s">
        <v>503</v>
      </c>
      <c r="C72" s="500" t="s">
        <v>55</v>
      </c>
      <c r="D72" s="319"/>
      <c r="E72" s="321"/>
      <c r="F72" s="319"/>
      <c r="G72" s="501"/>
      <c r="H72" s="502"/>
      <c r="I72" s="319"/>
      <c r="J72" s="503"/>
      <c r="K72" s="490">
        <v>8083.33</v>
      </c>
      <c r="L72" s="490"/>
      <c r="M72" s="319"/>
      <c r="N72" s="319"/>
      <c r="O72" s="321"/>
      <c r="P72" s="348">
        <f t="shared" si="5"/>
        <v>9699.996</v>
      </c>
    </row>
    <row r="73" spans="1:16" ht="25.5">
      <c r="A73" s="396" t="s">
        <v>504</v>
      </c>
      <c r="B73" s="504" t="s">
        <v>505</v>
      </c>
      <c r="C73" s="505" t="s">
        <v>55</v>
      </c>
      <c r="D73" s="314"/>
      <c r="E73" s="364"/>
      <c r="F73" s="314"/>
      <c r="G73" s="394"/>
      <c r="H73" s="312"/>
      <c r="I73" s="314"/>
      <c r="J73" s="313"/>
      <c r="K73" s="490">
        <v>11916.67</v>
      </c>
      <c r="L73" s="490"/>
      <c r="M73" s="319"/>
      <c r="N73" s="319"/>
      <c r="O73" s="321"/>
      <c r="P73" s="348">
        <f t="shared" si="5"/>
        <v>14300.003999999999</v>
      </c>
    </row>
    <row r="74" spans="1:16" ht="30.75" customHeight="1">
      <c r="A74" s="395" t="s">
        <v>506</v>
      </c>
      <c r="B74" s="377" t="s">
        <v>507</v>
      </c>
      <c r="C74" s="506"/>
      <c r="D74" s="361"/>
      <c r="E74" s="381"/>
      <c r="F74" s="361"/>
      <c r="G74" s="393"/>
      <c r="H74" s="362"/>
      <c r="I74" s="361"/>
      <c r="J74" s="363"/>
      <c r="K74" s="262"/>
      <c r="L74" s="262"/>
      <c r="M74" s="134"/>
      <c r="N74" s="134"/>
      <c r="P74" s="511"/>
    </row>
    <row r="75" spans="1:16" ht="24" customHeight="1">
      <c r="A75" s="72"/>
      <c r="B75" s="507" t="s">
        <v>508</v>
      </c>
      <c r="C75" s="397" t="s">
        <v>55</v>
      </c>
      <c r="D75" s="134"/>
      <c r="E75" s="178"/>
      <c r="F75" s="134"/>
      <c r="G75" s="61"/>
      <c r="H75" s="368"/>
      <c r="I75" s="134"/>
      <c r="J75" s="137"/>
      <c r="K75" s="262">
        <v>2583.33</v>
      </c>
      <c r="L75" s="262"/>
      <c r="M75" s="134"/>
      <c r="N75" s="134"/>
      <c r="P75" s="260">
        <f>K75*1.2</f>
        <v>3099.9959999999996</v>
      </c>
    </row>
    <row r="76" spans="1:16" ht="23.25" customHeight="1">
      <c r="A76" s="105"/>
      <c r="B76" s="508" t="s">
        <v>509</v>
      </c>
      <c r="C76" s="509" t="s">
        <v>55</v>
      </c>
      <c r="D76" s="139"/>
      <c r="E76" s="384"/>
      <c r="F76" s="139"/>
      <c r="G76" s="154"/>
      <c r="H76" s="385"/>
      <c r="I76" s="139"/>
      <c r="J76" s="142"/>
      <c r="K76" s="510">
        <v>1333.33</v>
      </c>
      <c r="L76" s="510"/>
      <c r="M76" s="139"/>
      <c r="N76" s="139"/>
      <c r="P76" s="260">
        <f>K76*1.2</f>
        <v>1599.9959999999999</v>
      </c>
    </row>
    <row r="77" spans="1:16" ht="12.75">
      <c r="A77" s="656" t="s">
        <v>408</v>
      </c>
      <c r="B77" s="657"/>
      <c r="C77" s="657"/>
      <c r="D77" s="657"/>
      <c r="E77" s="657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8"/>
    </row>
    <row r="78" spans="1:16" ht="27" customHeight="1">
      <c r="A78" s="43" t="s">
        <v>80</v>
      </c>
      <c r="B78" s="562" t="s">
        <v>643</v>
      </c>
      <c r="C78" s="43" t="s">
        <v>157</v>
      </c>
      <c r="D78" s="178">
        <v>4237.29</v>
      </c>
      <c r="E78" s="388"/>
      <c r="F78" s="388">
        <f>D78+847.46-169.5</f>
        <v>4915.25</v>
      </c>
      <c r="G78" s="37">
        <f>F78/D78</f>
        <v>1.1599984896006645</v>
      </c>
      <c r="H78" s="368">
        <f>F78*1.18</f>
        <v>5799.995</v>
      </c>
      <c r="I78" s="388"/>
      <c r="J78" s="137">
        <f>F78*1.18</f>
        <v>5799.995</v>
      </c>
      <c r="K78" s="134">
        <v>5666.67</v>
      </c>
      <c r="L78" s="178">
        <v>6150</v>
      </c>
      <c r="M78" s="178">
        <f>L78/J78*100-100</f>
        <v>6.034574167736366</v>
      </c>
      <c r="N78" s="134"/>
      <c r="P78" s="260">
        <f>K78*1.2</f>
        <v>6800.004</v>
      </c>
    </row>
    <row r="79" spans="1:16" ht="30" customHeight="1">
      <c r="A79" s="563" t="s">
        <v>274</v>
      </c>
      <c r="B79" s="382" t="s">
        <v>644</v>
      </c>
      <c r="C79" s="563" t="s">
        <v>157</v>
      </c>
      <c r="D79" s="318">
        <v>2966.097627118644</v>
      </c>
      <c r="E79" s="318"/>
      <c r="F79" s="318">
        <f>D79+847.46-338.98</f>
        <v>3474.577627118644</v>
      </c>
      <c r="G79" s="323">
        <f>F79/D79</f>
        <v>1.171430635104871</v>
      </c>
      <c r="H79" s="502">
        <f>F79*1.18</f>
        <v>4100.0016</v>
      </c>
      <c r="I79" s="318"/>
      <c r="J79" s="503">
        <f>F79*1.18</f>
        <v>4100.0016</v>
      </c>
      <c r="K79" s="319">
        <v>4583.33</v>
      </c>
      <c r="L79" s="321">
        <v>4350</v>
      </c>
      <c r="M79" s="321">
        <f>L79/J79*100-100</f>
        <v>6.097519571699678</v>
      </c>
      <c r="N79" s="319"/>
      <c r="O79" s="321"/>
      <c r="P79" s="348">
        <f>K79*1.2</f>
        <v>5499.996</v>
      </c>
    </row>
    <row r="80" spans="1:16" ht="38.25">
      <c r="A80" s="43" t="s">
        <v>217</v>
      </c>
      <c r="B80" s="562" t="s">
        <v>645</v>
      </c>
      <c r="C80" s="43" t="s">
        <v>157</v>
      </c>
      <c r="D80" s="493"/>
      <c r="E80" s="388"/>
      <c r="F80" s="134">
        <v>3983.05</v>
      </c>
      <c r="G80" s="61"/>
      <c r="H80" s="368"/>
      <c r="I80" s="138"/>
      <c r="J80" s="137">
        <f>F80*1.18</f>
        <v>4699.999</v>
      </c>
      <c r="K80" s="134">
        <v>4666.67</v>
      </c>
      <c r="L80" s="262">
        <v>5000</v>
      </c>
      <c r="M80" s="262">
        <f>L80/J80*100-100</f>
        <v>6.383001358085409</v>
      </c>
      <c r="N80" s="134"/>
      <c r="P80" s="260">
        <f>K80*1.2</f>
        <v>5600.004</v>
      </c>
    </row>
    <row r="81" spans="1:16" ht="12.75">
      <c r="A81" s="491" t="s">
        <v>409</v>
      </c>
      <c r="B81" s="492"/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4"/>
    </row>
    <row r="82" spans="1:16" ht="12.75">
      <c r="A82" s="550" t="s">
        <v>80</v>
      </c>
      <c r="B82" s="551" t="s">
        <v>196</v>
      </c>
      <c r="C82" s="552" t="s">
        <v>157</v>
      </c>
      <c r="D82" s="553">
        <v>847.4576271186442</v>
      </c>
      <c r="E82" s="554"/>
      <c r="F82" s="553">
        <f>D82+423.73</f>
        <v>1271.1876271186443</v>
      </c>
      <c r="G82" s="555">
        <f>F82/D82</f>
        <v>1.5000014000000002</v>
      </c>
      <c r="H82" s="556">
        <f>F82*1.18</f>
        <v>1500.0014</v>
      </c>
      <c r="I82" s="553"/>
      <c r="J82" s="557">
        <f>F82*1.18</f>
        <v>1500.0014</v>
      </c>
      <c r="K82" s="140">
        <v>1416.67</v>
      </c>
      <c r="L82" s="558">
        <v>1590</v>
      </c>
      <c r="M82" s="559">
        <f>L82/J82*100-100</f>
        <v>5.9999010667590085</v>
      </c>
      <c r="N82" s="559"/>
      <c r="O82" s="560"/>
      <c r="P82" s="259">
        <f>K82*1.2</f>
        <v>1700.0040000000001</v>
      </c>
    </row>
    <row r="83" spans="1:16" ht="12.75">
      <c r="A83" s="315" t="s">
        <v>274</v>
      </c>
      <c r="B83" s="316" t="s">
        <v>324</v>
      </c>
      <c r="C83" s="387" t="s">
        <v>157</v>
      </c>
      <c r="D83" s="317">
        <v>847.46</v>
      </c>
      <c r="E83" s="318"/>
      <c r="F83" s="317">
        <f>D83+423.73</f>
        <v>1271.19</v>
      </c>
      <c r="G83" s="389">
        <f>F83/D83</f>
        <v>1.5</v>
      </c>
      <c r="H83" s="390">
        <f>F83*1.18</f>
        <v>1500.0042</v>
      </c>
      <c r="I83" s="317"/>
      <c r="J83" s="391">
        <f>F83*1.18</f>
        <v>1500.0042</v>
      </c>
      <c r="K83" s="317">
        <v>1416.67</v>
      </c>
      <c r="L83" s="321">
        <v>1590</v>
      </c>
      <c r="M83" s="319">
        <f>L83/J83*100-100</f>
        <v>5.999703200831036</v>
      </c>
      <c r="N83" s="319"/>
      <c r="O83" s="178"/>
      <c r="P83" s="348">
        <f>K83*1.2</f>
        <v>1700.0040000000001</v>
      </c>
    </row>
    <row r="84" spans="1:16" ht="22.5" customHeight="1">
      <c r="A84" s="105" t="s">
        <v>217</v>
      </c>
      <c r="B84" s="561" t="s">
        <v>642</v>
      </c>
      <c r="C84" s="383" t="s">
        <v>20</v>
      </c>
      <c r="D84" s="384">
        <v>423.88</v>
      </c>
      <c r="E84" s="142"/>
      <c r="F84" s="384">
        <f>D84+423.58</f>
        <v>847.46</v>
      </c>
      <c r="G84" s="60">
        <f>F84/D84</f>
        <v>1.9992922525242995</v>
      </c>
      <c r="H84" s="385">
        <f>F84*1.18</f>
        <v>1000.0028</v>
      </c>
      <c r="I84" s="384"/>
      <c r="J84" s="142">
        <f>F84*1.18</f>
        <v>1000.0028</v>
      </c>
      <c r="K84" s="139">
        <v>916.67</v>
      </c>
      <c r="L84" s="384">
        <v>1060</v>
      </c>
      <c r="M84" s="384">
        <f>L84/J84*100-100</f>
        <v>5.999703200831036</v>
      </c>
      <c r="N84" s="386"/>
      <c r="O84" s="384"/>
      <c r="P84" s="437">
        <f>K84*1.2</f>
        <v>1100.004</v>
      </c>
    </row>
  </sheetData>
  <sheetProtection/>
  <mergeCells count="6">
    <mergeCell ref="A1:N1"/>
    <mergeCell ref="A2:N2"/>
    <mergeCell ref="A11:N11"/>
    <mergeCell ref="A77:P77"/>
    <mergeCell ref="C16:C18"/>
    <mergeCell ref="C33:C36"/>
  </mergeCells>
  <printOptions/>
  <pageMargins left="0.5905511811023623" right="0" top="0.3937007874015748" bottom="0.3937007874015748" header="0" footer="0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25" sqref="G25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246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174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178</v>
      </c>
    </row>
    <row r="5" ht="15.75">
      <c r="C5" s="21" t="s">
        <v>78</v>
      </c>
    </row>
    <row r="6" spans="2:3" ht="15.75">
      <c r="B6" s="1"/>
      <c r="C6" s="22" t="s">
        <v>232</v>
      </c>
    </row>
    <row r="7" spans="2:3" ht="15.75">
      <c r="B7" s="14" t="s">
        <v>233</v>
      </c>
      <c r="C7" s="28" t="s">
        <v>112</v>
      </c>
    </row>
    <row r="8" spans="2:3" ht="15.75">
      <c r="B8" s="3" t="s">
        <v>113</v>
      </c>
      <c r="C8" s="28" t="s">
        <v>8</v>
      </c>
    </row>
    <row r="9" spans="2:3" ht="15.75">
      <c r="B9" s="113" t="s">
        <v>115</v>
      </c>
      <c r="C9" s="1"/>
    </row>
    <row r="10" spans="2:6" ht="15.75">
      <c r="B10" s="6" t="s">
        <v>333</v>
      </c>
      <c r="C10" s="71">
        <v>2529</v>
      </c>
      <c r="D10" s="445"/>
      <c r="E10" s="446"/>
      <c r="F10" s="447"/>
    </row>
    <row r="11" spans="2:6" ht="15.75">
      <c r="B11" s="6" t="s">
        <v>334</v>
      </c>
      <c r="C11" s="71">
        <v>1258</v>
      </c>
      <c r="E11" s="446"/>
      <c r="F11" s="447"/>
    </row>
    <row r="12" spans="2:6" ht="15.75">
      <c r="B12" s="6" t="s">
        <v>335</v>
      </c>
      <c r="C12" s="71">
        <v>2014</v>
      </c>
      <c r="E12" s="446"/>
      <c r="F12" s="447"/>
    </row>
    <row r="13" spans="2:8" ht="15.75">
      <c r="B13" s="6" t="s">
        <v>480</v>
      </c>
      <c r="C13" s="71">
        <v>3149</v>
      </c>
      <c r="D13" s="448"/>
      <c r="E13" s="446"/>
      <c r="F13" s="447"/>
      <c r="G13" s="447"/>
      <c r="H13" s="447"/>
    </row>
    <row r="14" spans="2:8" ht="15.75">
      <c r="B14" s="6" t="s">
        <v>481</v>
      </c>
      <c r="C14" s="71">
        <v>2052</v>
      </c>
      <c r="D14" s="448"/>
      <c r="E14" s="446"/>
      <c r="F14" s="447"/>
      <c r="G14" s="447"/>
      <c r="H14" s="447"/>
    </row>
    <row r="15" spans="2:8" ht="15.75">
      <c r="B15" s="6" t="s">
        <v>482</v>
      </c>
      <c r="C15" s="71">
        <v>660</v>
      </c>
      <c r="D15" s="70"/>
      <c r="E15" s="446"/>
      <c r="F15" s="447"/>
      <c r="G15" s="447"/>
      <c r="H15" s="447"/>
    </row>
    <row r="16" spans="2:8" ht="15.75">
      <c r="B16" s="6" t="s">
        <v>483</v>
      </c>
      <c r="C16" s="71">
        <v>1232</v>
      </c>
      <c r="D16" s="449"/>
      <c r="E16" s="446"/>
      <c r="F16" s="447"/>
      <c r="G16" s="447"/>
      <c r="H16" s="447"/>
    </row>
    <row r="17" spans="2:8" ht="15.75">
      <c r="B17" s="111" t="s">
        <v>484</v>
      </c>
      <c r="C17" s="123">
        <v>3132</v>
      </c>
      <c r="D17" s="449"/>
      <c r="E17" s="446"/>
      <c r="F17" s="447"/>
      <c r="G17" s="447"/>
      <c r="H17" s="447"/>
    </row>
    <row r="18" spans="2:8" ht="15.75">
      <c r="B18" s="450" t="s">
        <v>221</v>
      </c>
      <c r="C18" s="71"/>
      <c r="D18" s="447"/>
      <c r="E18" s="446"/>
      <c r="F18" s="447"/>
      <c r="G18" s="447"/>
      <c r="H18" s="447"/>
    </row>
    <row r="19" spans="2:8" ht="15.75">
      <c r="B19" s="6" t="s">
        <v>336</v>
      </c>
      <c r="C19" s="71">
        <v>1373</v>
      </c>
      <c r="D19" s="451"/>
      <c r="E19" s="446"/>
      <c r="F19" s="447"/>
      <c r="G19" s="447"/>
      <c r="H19" s="447"/>
    </row>
    <row r="20" spans="2:8" ht="15.75">
      <c r="B20" s="111" t="s">
        <v>337</v>
      </c>
      <c r="C20" s="123">
        <v>1920</v>
      </c>
      <c r="D20" s="451"/>
      <c r="E20" s="446"/>
      <c r="F20" s="447"/>
      <c r="G20" s="447"/>
      <c r="H20" s="447"/>
    </row>
    <row r="21" spans="2:8" ht="15.75">
      <c r="B21" s="450" t="s">
        <v>71</v>
      </c>
      <c r="C21" s="452"/>
      <c r="D21" s="447"/>
      <c r="E21" s="446"/>
      <c r="F21" s="447"/>
      <c r="G21" s="447"/>
      <c r="H21" s="447"/>
    </row>
    <row r="22" spans="2:8" ht="15.75">
      <c r="B22" s="6" t="s">
        <v>662</v>
      </c>
      <c r="C22" s="71">
        <v>637</v>
      </c>
      <c r="D22" s="449"/>
      <c r="E22" s="446"/>
      <c r="F22" s="447"/>
      <c r="G22" s="447"/>
      <c r="H22" s="447"/>
    </row>
    <row r="23" spans="2:8" ht="15.75">
      <c r="B23" s="6" t="s">
        <v>663</v>
      </c>
      <c r="C23" s="71">
        <v>1049</v>
      </c>
      <c r="D23" s="449"/>
      <c r="E23" s="446"/>
      <c r="F23" s="447"/>
      <c r="G23" s="447"/>
      <c r="H23" s="447"/>
    </row>
    <row r="24" spans="2:8" ht="15.75">
      <c r="B24" s="6" t="s">
        <v>664</v>
      </c>
      <c r="C24" s="71">
        <v>751</v>
      </c>
      <c r="D24" s="449"/>
      <c r="E24" s="446"/>
      <c r="F24" s="447"/>
      <c r="G24" s="447"/>
      <c r="H24" s="447"/>
    </row>
    <row r="25" spans="2:8" ht="15.75">
      <c r="B25" s="6" t="s">
        <v>665</v>
      </c>
      <c r="C25" s="71">
        <v>997</v>
      </c>
      <c r="D25" s="453"/>
      <c r="E25" s="446"/>
      <c r="F25" s="447"/>
      <c r="G25" s="447"/>
      <c r="H25" s="447"/>
    </row>
    <row r="26" spans="2:8" ht="15.75">
      <c r="B26" s="454" t="s">
        <v>666</v>
      </c>
      <c r="C26" s="71">
        <v>1049</v>
      </c>
      <c r="D26" s="453"/>
      <c r="E26" s="446"/>
      <c r="F26" s="447"/>
      <c r="G26" s="447"/>
      <c r="H26" s="447"/>
    </row>
    <row r="27" spans="2:8" ht="15.75">
      <c r="B27" s="6" t="s">
        <v>667</v>
      </c>
      <c r="C27" s="71">
        <v>2986</v>
      </c>
      <c r="D27" s="449"/>
      <c r="E27" s="446"/>
      <c r="F27" s="447"/>
      <c r="G27" s="447"/>
      <c r="H27" s="447"/>
    </row>
    <row r="28" spans="2:8" ht="15.75">
      <c r="B28" s="6" t="s">
        <v>668</v>
      </c>
      <c r="C28" s="71">
        <v>3330</v>
      </c>
      <c r="D28" s="449"/>
      <c r="E28" s="446"/>
      <c r="F28" s="447"/>
      <c r="G28" s="447"/>
      <c r="H28" s="447"/>
    </row>
    <row r="29" spans="2:8" ht="31.5">
      <c r="B29" s="351" t="s">
        <v>669</v>
      </c>
      <c r="C29" s="71">
        <v>1104</v>
      </c>
      <c r="D29" s="449"/>
      <c r="E29" s="446"/>
      <c r="F29" s="447"/>
      <c r="G29" s="447"/>
      <c r="H29" s="447"/>
    </row>
    <row r="30" spans="2:8" ht="31.5">
      <c r="B30" s="351" t="s">
        <v>670</v>
      </c>
      <c r="C30" s="71">
        <v>1767</v>
      </c>
      <c r="D30" s="449"/>
      <c r="E30" s="446"/>
      <c r="F30" s="447"/>
      <c r="G30" s="447"/>
      <c r="H30" s="447"/>
    </row>
    <row r="31" spans="2:5" ht="15.75">
      <c r="B31" s="351" t="s">
        <v>671</v>
      </c>
      <c r="C31" s="71">
        <v>984</v>
      </c>
      <c r="D31" s="449"/>
      <c r="E31" s="253"/>
    </row>
    <row r="32" spans="2:5" ht="31.5">
      <c r="B32" s="352" t="s">
        <v>672</v>
      </c>
      <c r="C32" s="108">
        <v>908</v>
      </c>
      <c r="D32" s="449"/>
      <c r="E32" s="253"/>
    </row>
    <row r="33" spans="2:5" ht="24.75" customHeight="1">
      <c r="B33" s="11" t="s">
        <v>235</v>
      </c>
      <c r="D33" s="449"/>
      <c r="E33" s="253"/>
    </row>
    <row r="34" spans="2:5" ht="61.5" customHeight="1">
      <c r="B34" s="623" t="s">
        <v>673</v>
      </c>
      <c r="C34" s="623"/>
      <c r="D34" s="449"/>
      <c r="E34" s="253"/>
    </row>
    <row r="35" spans="2:5" ht="51" customHeight="1">
      <c r="B35" s="624" t="s">
        <v>674</v>
      </c>
      <c r="C35" s="624"/>
      <c r="D35" s="449"/>
      <c r="E35" s="253"/>
    </row>
    <row r="36" spans="2:3" ht="15.75">
      <c r="B36" s="30"/>
      <c r="C36" s="181"/>
    </row>
    <row r="37" spans="2:3" ht="15.75">
      <c r="B37" s="30"/>
      <c r="C37" s="181"/>
    </row>
    <row r="38" spans="2:3" ht="15.75">
      <c r="B38" s="181"/>
      <c r="C38" s="181"/>
    </row>
    <row r="39" spans="2:3" ht="15.75">
      <c r="B39" s="181"/>
      <c r="C39" s="181"/>
    </row>
    <row r="40" spans="2:3" ht="15.75">
      <c r="B40" s="181"/>
      <c r="C40" s="181"/>
    </row>
    <row r="43" spans="2:3" ht="15.75">
      <c r="B43" s="254"/>
      <c r="C43" s="247"/>
    </row>
    <row r="44" spans="2:3" ht="15.75">
      <c r="B44" s="255"/>
      <c r="C44" s="248"/>
    </row>
    <row r="45" spans="1:254" s="149" customFormat="1" ht="15.75">
      <c r="A45" s="10"/>
      <c r="B45" s="255"/>
      <c r="C45" s="24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49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49" customFormat="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49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ht="15.75">
      <c r="B50" s="59"/>
    </row>
    <row r="51" ht="15.75">
      <c r="B51" s="59"/>
    </row>
    <row r="52" ht="15.75">
      <c r="B52" s="59"/>
    </row>
    <row r="53" spans="1:254" s="149" customFormat="1" ht="15.75" customHeight="1">
      <c r="A53" s="10"/>
      <c r="B53" s="254"/>
      <c r="C53" s="24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49" customFormat="1" ht="15.75" customHeight="1">
      <c r="A54" s="10"/>
      <c r="B54" s="255"/>
      <c r="C54" s="2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49" customFormat="1" ht="15.75" customHeight="1">
      <c r="A55" s="10"/>
      <c r="B55" s="255"/>
      <c r="C55" s="24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49" customFormat="1" ht="15.75">
      <c r="A60" s="10"/>
      <c r="B60" s="25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49" customFormat="1" ht="15.75">
      <c r="A61" s="10"/>
      <c r="B61" s="25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49" customFormat="1" ht="15.75">
      <c r="A64" s="10"/>
      <c r="B64" s="179"/>
      <c r="C64" s="17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/>
  <mergeCells count="2">
    <mergeCell ref="B34:C34"/>
    <mergeCell ref="B35:C35"/>
  </mergeCells>
  <printOptions/>
  <pageMargins left="0.51" right="0" top="0.31" bottom="0.29" header="0.2" footer="0.29"/>
  <pageSetup fitToWidth="0" fitToHeight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F11" sqref="F11"/>
    </sheetView>
  </sheetViews>
  <sheetFormatPr defaultColWidth="8.875" defaultRowHeight="12.75"/>
  <cols>
    <col min="1" max="1" width="71.125" style="245" customWidth="1"/>
    <col min="2" max="2" width="20.625" style="246" customWidth="1"/>
    <col min="3" max="16384" width="8.875" style="245" customWidth="1"/>
  </cols>
  <sheetData>
    <row r="1" spans="1:2" ht="15.75">
      <c r="A1" s="30"/>
      <c r="B1" s="539" t="s">
        <v>17</v>
      </c>
    </row>
    <row r="2" spans="1:2" ht="15.75">
      <c r="A2" s="30"/>
      <c r="B2" s="539"/>
    </row>
    <row r="3" spans="1:2" ht="15.75">
      <c r="A3" s="663" t="s">
        <v>854</v>
      </c>
      <c r="B3" s="663"/>
    </row>
    <row r="4" spans="1:2" ht="15.75">
      <c r="A4" s="185" t="s">
        <v>21</v>
      </c>
      <c r="B4" s="185" t="s">
        <v>66</v>
      </c>
    </row>
    <row r="5" spans="1:2" ht="15.75">
      <c r="A5" s="183"/>
      <c r="B5" s="671" t="s">
        <v>860</v>
      </c>
    </row>
    <row r="6" spans="1:2" ht="47.25">
      <c r="A6" s="664" t="s">
        <v>855</v>
      </c>
      <c r="B6" s="665"/>
    </row>
    <row r="7" spans="1:2" ht="15.75">
      <c r="A7" s="666"/>
      <c r="B7" s="667"/>
    </row>
    <row r="8" spans="1:2" ht="15.75">
      <c r="A8" s="88" t="s">
        <v>859</v>
      </c>
      <c r="B8" s="668"/>
    </row>
    <row r="9" spans="1:2" ht="15.75">
      <c r="A9" s="174" t="s">
        <v>856</v>
      </c>
      <c r="B9" s="669">
        <v>13282.75</v>
      </c>
    </row>
    <row r="10" spans="1:2" ht="15.75">
      <c r="A10" s="88" t="s">
        <v>861</v>
      </c>
      <c r="B10" s="63"/>
    </row>
    <row r="11" spans="1:2" ht="47.25">
      <c r="A11" s="497" t="s">
        <v>857</v>
      </c>
      <c r="B11" s="670" t="s">
        <v>858</v>
      </c>
    </row>
    <row r="13" spans="1:2" ht="15.75">
      <c r="A13" s="242" t="s">
        <v>331</v>
      </c>
      <c r="B13" s="182"/>
    </row>
    <row r="14" spans="1:2" ht="15.75">
      <c r="A14" s="185" t="s">
        <v>21</v>
      </c>
      <c r="B14" s="185" t="s">
        <v>66</v>
      </c>
    </row>
    <row r="15" spans="1:2" ht="15.75">
      <c r="A15" s="183"/>
      <c r="B15" s="184" t="s">
        <v>321</v>
      </c>
    </row>
    <row r="16" spans="1:2" ht="31.5">
      <c r="A16" s="189" t="s">
        <v>400</v>
      </c>
      <c r="B16" s="190"/>
    </row>
    <row r="17" spans="1:2" ht="15.75">
      <c r="A17" s="672" t="s">
        <v>726</v>
      </c>
      <c r="B17" s="673">
        <v>30.11</v>
      </c>
    </row>
    <row r="18" spans="1:2" ht="15.75">
      <c r="A18" s="672" t="s">
        <v>727</v>
      </c>
      <c r="B18" s="673">
        <v>30.98</v>
      </c>
    </row>
    <row r="19" spans="1:2" ht="31.5">
      <c r="A19" s="188" t="s">
        <v>863</v>
      </c>
      <c r="B19" s="187"/>
    </row>
    <row r="20" spans="1:4" ht="15.75">
      <c r="A20" s="672" t="s">
        <v>726</v>
      </c>
      <c r="B20" s="673">
        <f>B17*1.2</f>
        <v>36.132</v>
      </c>
      <c r="D20" s="538"/>
    </row>
    <row r="21" spans="1:4" ht="15.75">
      <c r="A21" s="674" t="s">
        <v>727</v>
      </c>
      <c r="B21" s="675">
        <f>B18*1.2</f>
        <v>37.176</v>
      </c>
      <c r="D21" s="538"/>
    </row>
    <row r="22" spans="1:2" ht="15.75">
      <c r="A22" s="346"/>
      <c r="B22" s="347"/>
    </row>
    <row r="24" ht="15.75">
      <c r="A24" s="244" t="s">
        <v>330</v>
      </c>
    </row>
    <row r="25" spans="1:2" ht="15.75">
      <c r="A25" s="185" t="s">
        <v>21</v>
      </c>
      <c r="B25" s="185" t="s">
        <v>66</v>
      </c>
    </row>
    <row r="26" spans="1:2" ht="15.75">
      <c r="A26" s="183"/>
      <c r="B26" s="184" t="s">
        <v>321</v>
      </c>
    </row>
    <row r="27" spans="1:2" ht="15.75">
      <c r="A27" s="189" t="s">
        <v>401</v>
      </c>
      <c r="B27" s="190"/>
    </row>
    <row r="28" spans="1:2" ht="15.75">
      <c r="A28" s="186" t="s">
        <v>726</v>
      </c>
      <c r="B28" s="673">
        <v>15.69</v>
      </c>
    </row>
    <row r="29" spans="1:2" ht="15.75">
      <c r="A29" s="186" t="s">
        <v>727</v>
      </c>
      <c r="B29" s="673">
        <v>15.69</v>
      </c>
    </row>
    <row r="30" spans="1:2" ht="15.75">
      <c r="A30" s="188" t="s">
        <v>402</v>
      </c>
      <c r="B30" s="243"/>
    </row>
    <row r="31" spans="1:4" ht="15.75">
      <c r="A31" s="186" t="s">
        <v>726</v>
      </c>
      <c r="B31" s="676">
        <f>B28*1.2</f>
        <v>18.828</v>
      </c>
      <c r="D31" s="538"/>
    </row>
    <row r="32" spans="1:4" ht="15.75">
      <c r="A32" s="207" t="s">
        <v>727</v>
      </c>
      <c r="B32" s="677">
        <f>B29*1.2</f>
        <v>18.828</v>
      </c>
      <c r="D32" s="538"/>
    </row>
    <row r="33" spans="1:2" ht="15.75">
      <c r="A33" s="346"/>
      <c r="B33" s="619"/>
    </row>
    <row r="34" ht="15.75">
      <c r="A34" s="618" t="s">
        <v>838</v>
      </c>
    </row>
    <row r="35" ht="15.75">
      <c r="A35" s="245" t="s">
        <v>254</v>
      </c>
    </row>
    <row r="36" ht="15.75">
      <c r="A36" s="245" t="s">
        <v>495</v>
      </c>
    </row>
    <row r="37" ht="15.75">
      <c r="A37" s="245" t="s">
        <v>397</v>
      </c>
    </row>
    <row r="38" spans="1:2" ht="53.25" customHeight="1">
      <c r="A38" s="629" t="s">
        <v>862</v>
      </c>
      <c r="B38" s="629"/>
    </row>
  </sheetData>
  <sheetProtection/>
  <mergeCells count="1">
    <mergeCell ref="A38:B38"/>
  </mergeCells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120" zoomScaleNormal="120" zoomScalePageLayoutView="0" workbookViewId="0" topLeftCell="A1">
      <selection activeCell="I10" sqref="I10"/>
    </sheetView>
  </sheetViews>
  <sheetFormatPr defaultColWidth="9.00390625" defaultRowHeight="12.75"/>
  <cols>
    <col min="1" max="1" width="4.125" style="75" customWidth="1"/>
    <col min="2" max="2" width="56.75390625" style="75" customWidth="1"/>
    <col min="3" max="3" width="11.00390625" style="99" customWidth="1"/>
    <col min="4" max="4" width="18.75390625" style="75" customWidth="1"/>
    <col min="5" max="16384" width="9.125" style="75" customWidth="1"/>
  </cols>
  <sheetData>
    <row r="1" spans="1:4" ht="12.75" customHeight="1">
      <c r="A1" s="98" t="s">
        <v>10</v>
      </c>
      <c r="B1" s="98"/>
      <c r="C1" s="98"/>
      <c r="D1" s="98"/>
    </row>
    <row r="2" spans="1:5" ht="12.75" customHeight="1">
      <c r="A2" s="98"/>
      <c r="B2" s="98"/>
      <c r="C2" s="98"/>
      <c r="D2" s="98"/>
      <c r="E2" s="94"/>
    </row>
    <row r="3" spans="1:5" ht="12.75" customHeight="1">
      <c r="A3" s="120"/>
      <c r="B3" s="120"/>
      <c r="C3" s="120"/>
      <c r="D3" s="120"/>
      <c r="E3" s="94"/>
    </row>
    <row r="4" ht="12.75" customHeight="1" thickBot="1">
      <c r="D4" s="95" t="s">
        <v>11</v>
      </c>
    </row>
    <row r="5" spans="1:4" ht="24.75" customHeight="1" thickBot="1">
      <c r="A5" s="570" t="s">
        <v>120</v>
      </c>
      <c r="B5" s="571" t="s">
        <v>121</v>
      </c>
      <c r="C5" s="572" t="s">
        <v>173</v>
      </c>
      <c r="D5" s="573" t="s">
        <v>12</v>
      </c>
    </row>
    <row r="6" spans="1:4" ht="12.75" customHeight="1">
      <c r="A6" s="96" t="s">
        <v>80</v>
      </c>
      <c r="B6" s="97" t="s">
        <v>122</v>
      </c>
      <c r="C6" s="264"/>
      <c r="D6" s="278"/>
    </row>
    <row r="7" spans="1:4" ht="12.75" customHeight="1">
      <c r="A7" s="165" t="s">
        <v>123</v>
      </c>
      <c r="B7" s="166" t="s">
        <v>124</v>
      </c>
      <c r="C7" s="265" t="s">
        <v>146</v>
      </c>
      <c r="D7" s="279">
        <v>607</v>
      </c>
    </row>
    <row r="8" spans="1:4" ht="12.75" customHeight="1">
      <c r="A8" s="165" t="s">
        <v>125</v>
      </c>
      <c r="B8" s="166" t="s">
        <v>126</v>
      </c>
      <c r="C8" s="265" t="s">
        <v>146</v>
      </c>
      <c r="D8" s="279">
        <v>1210</v>
      </c>
    </row>
    <row r="9" spans="1:5" ht="12.75" customHeight="1">
      <c r="A9" s="165" t="s">
        <v>127</v>
      </c>
      <c r="B9" s="166" t="s">
        <v>128</v>
      </c>
      <c r="C9" s="265" t="s">
        <v>146</v>
      </c>
      <c r="D9" s="279">
        <v>819</v>
      </c>
      <c r="E9" s="100"/>
    </row>
    <row r="10" spans="1:4" ht="12.75" customHeight="1">
      <c r="A10" s="165" t="s">
        <v>129</v>
      </c>
      <c r="B10" s="166" t="s">
        <v>130</v>
      </c>
      <c r="C10" s="265" t="s">
        <v>146</v>
      </c>
      <c r="D10" s="279">
        <v>1210</v>
      </c>
    </row>
    <row r="11" spans="1:4" ht="12.75" customHeight="1">
      <c r="A11" s="165" t="s">
        <v>131</v>
      </c>
      <c r="B11" s="166" t="s">
        <v>101</v>
      </c>
      <c r="C11" s="265" t="s">
        <v>146</v>
      </c>
      <c r="D11" s="279">
        <v>900</v>
      </c>
    </row>
    <row r="12" spans="1:4" ht="12.75" customHeight="1">
      <c r="A12" s="165" t="s">
        <v>102</v>
      </c>
      <c r="B12" s="166" t="s">
        <v>103</v>
      </c>
      <c r="C12" s="265" t="s">
        <v>146</v>
      </c>
      <c r="D12" s="279">
        <v>1210</v>
      </c>
    </row>
    <row r="13" spans="1:4" ht="12.75" customHeight="1">
      <c r="A13" s="165" t="s">
        <v>104</v>
      </c>
      <c r="B13" s="166" t="s">
        <v>59</v>
      </c>
      <c r="C13" s="265" t="s">
        <v>146</v>
      </c>
      <c r="D13" s="279">
        <v>456</v>
      </c>
    </row>
    <row r="14" spans="1:4" ht="12.75" customHeight="1">
      <c r="A14" s="165" t="s">
        <v>105</v>
      </c>
      <c r="B14" s="166" t="s">
        <v>60</v>
      </c>
      <c r="C14" s="265" t="s">
        <v>146</v>
      </c>
      <c r="D14" s="279">
        <v>960</v>
      </c>
    </row>
    <row r="15" spans="1:4" ht="12.75" customHeight="1">
      <c r="A15" s="165" t="s">
        <v>106</v>
      </c>
      <c r="B15" s="166" t="s">
        <v>63</v>
      </c>
      <c r="C15" s="265" t="s">
        <v>146</v>
      </c>
      <c r="D15" s="279">
        <v>602</v>
      </c>
    </row>
    <row r="16" spans="1:4" ht="12.75" customHeight="1">
      <c r="A16" s="165" t="s">
        <v>107</v>
      </c>
      <c r="B16" s="166" t="s">
        <v>64</v>
      </c>
      <c r="C16" s="265" t="s">
        <v>146</v>
      </c>
      <c r="D16" s="279">
        <v>1292</v>
      </c>
    </row>
    <row r="17" spans="1:4" s="94" customFormat="1" ht="12.75" customHeight="1">
      <c r="A17" s="280" t="s">
        <v>274</v>
      </c>
      <c r="B17" s="267" t="s">
        <v>72</v>
      </c>
      <c r="C17" s="268"/>
      <c r="D17" s="281"/>
    </row>
    <row r="18" spans="1:4" ht="12.75" customHeight="1">
      <c r="A18" s="282" t="s">
        <v>175</v>
      </c>
      <c r="B18" s="144" t="s">
        <v>197</v>
      </c>
      <c r="C18" s="269" t="s">
        <v>198</v>
      </c>
      <c r="D18" s="283">
        <v>296</v>
      </c>
    </row>
    <row r="19" spans="1:4" ht="24.75" customHeight="1">
      <c r="A19" s="206" t="s">
        <v>176</v>
      </c>
      <c r="B19" s="152" t="s">
        <v>249</v>
      </c>
      <c r="C19" s="265" t="s">
        <v>146</v>
      </c>
      <c r="D19" s="284">
        <v>290</v>
      </c>
    </row>
    <row r="20" spans="1:4" ht="12.75" customHeight="1">
      <c r="A20" s="195" t="s">
        <v>177</v>
      </c>
      <c r="B20" s="145" t="s">
        <v>199</v>
      </c>
      <c r="C20" s="266"/>
      <c r="D20" s="285"/>
    </row>
    <row r="21" spans="1:4" ht="12.75" customHeight="1" thickBot="1">
      <c r="A21" s="282"/>
      <c r="B21" s="144" t="s">
        <v>200</v>
      </c>
      <c r="C21" s="574" t="s">
        <v>146</v>
      </c>
      <c r="D21" s="283">
        <v>393</v>
      </c>
    </row>
    <row r="22" spans="1:8" s="94" customFormat="1" ht="24.75" customHeight="1" thickBot="1">
      <c r="A22" s="146" t="s">
        <v>217</v>
      </c>
      <c r="B22" s="147" t="s">
        <v>118</v>
      </c>
      <c r="C22" s="148" t="s">
        <v>146</v>
      </c>
      <c r="D22" s="161">
        <v>33</v>
      </c>
      <c r="E22" s="151"/>
      <c r="F22" s="151"/>
      <c r="G22" s="151"/>
      <c r="H22" s="151"/>
    </row>
    <row r="23" spans="1:8" s="94" customFormat="1" ht="24.75" customHeight="1">
      <c r="A23" s="286" t="s">
        <v>81</v>
      </c>
      <c r="B23" s="270" t="s">
        <v>201</v>
      </c>
      <c r="C23" s="271" t="s">
        <v>171</v>
      </c>
      <c r="D23" s="287">
        <v>2774</v>
      </c>
      <c r="E23" s="156"/>
      <c r="F23" s="157"/>
      <c r="G23" s="158"/>
      <c r="H23" s="159"/>
    </row>
    <row r="24" spans="1:8" s="94" customFormat="1" ht="25.5" customHeight="1">
      <c r="A24" s="288" t="s">
        <v>82</v>
      </c>
      <c r="B24" s="272" t="s">
        <v>250</v>
      </c>
      <c r="C24" s="273"/>
      <c r="D24" s="289"/>
      <c r="E24" s="156"/>
      <c r="F24" s="157"/>
      <c r="G24" s="158"/>
      <c r="H24" s="159"/>
    </row>
    <row r="25" spans="1:8" s="94" customFormat="1" ht="12.75" customHeight="1">
      <c r="A25" s="167" t="s">
        <v>222</v>
      </c>
      <c r="B25" s="168" t="s">
        <v>251</v>
      </c>
      <c r="C25" s="274" t="s">
        <v>44</v>
      </c>
      <c r="D25" s="290">
        <v>6206</v>
      </c>
      <c r="E25" s="156"/>
      <c r="F25" s="157"/>
      <c r="G25" s="158"/>
      <c r="H25" s="159"/>
    </row>
    <row r="26" spans="1:8" s="94" customFormat="1" ht="12.75" customHeight="1">
      <c r="A26" s="162" t="s">
        <v>223</v>
      </c>
      <c r="B26" s="163" t="s">
        <v>252</v>
      </c>
      <c r="C26" s="275" t="s">
        <v>44</v>
      </c>
      <c r="D26" s="291">
        <v>5163</v>
      </c>
      <c r="E26" s="156"/>
      <c r="F26" s="157"/>
      <c r="G26" s="158"/>
      <c r="H26" s="159"/>
    </row>
    <row r="27" spans="1:4" s="94" customFormat="1" ht="14.25" customHeight="1" thickBot="1">
      <c r="A27" s="286" t="s">
        <v>210</v>
      </c>
      <c r="B27" s="276" t="s">
        <v>286</v>
      </c>
      <c r="C27" s="277" t="s">
        <v>287</v>
      </c>
      <c r="D27" s="333">
        <v>5613</v>
      </c>
    </row>
    <row r="28" spans="1:4" s="94" customFormat="1" ht="28.5" customHeight="1" thickBot="1">
      <c r="A28" s="160" t="s">
        <v>181</v>
      </c>
      <c r="B28" s="147" t="s">
        <v>447</v>
      </c>
      <c r="C28" s="434" t="s">
        <v>44</v>
      </c>
      <c r="D28" s="334">
        <v>19600</v>
      </c>
    </row>
    <row r="29" spans="1:4" s="94" customFormat="1" ht="14.25" customHeight="1">
      <c r="A29" s="129"/>
      <c r="B29" s="130"/>
      <c r="C29" s="129"/>
      <c r="D29" s="129"/>
    </row>
    <row r="30" ht="12.75" customHeight="1">
      <c r="A30" s="98" t="s">
        <v>13</v>
      </c>
    </row>
    <row r="31" spans="1:4" s="102" customFormat="1" ht="30" customHeight="1">
      <c r="A31" s="575" t="s">
        <v>166</v>
      </c>
      <c r="B31" s="662" t="s">
        <v>834</v>
      </c>
      <c r="C31" s="662"/>
      <c r="D31" s="662"/>
    </row>
    <row r="32" spans="1:4" ht="12.75" customHeight="1">
      <c r="A32" s="101" t="s">
        <v>2</v>
      </c>
      <c r="B32" s="662" t="s">
        <v>119</v>
      </c>
      <c r="C32" s="662"/>
      <c r="D32" s="662"/>
    </row>
    <row r="33" spans="1:4" ht="12.75" customHeight="1">
      <c r="A33" s="101" t="s">
        <v>3</v>
      </c>
      <c r="B33" s="662" t="s">
        <v>48</v>
      </c>
      <c r="C33" s="662"/>
      <c r="D33" s="662"/>
    </row>
    <row r="34" spans="1:4" ht="27" customHeight="1">
      <c r="A34" s="101" t="s">
        <v>49</v>
      </c>
      <c r="B34" s="662" t="s">
        <v>835</v>
      </c>
      <c r="C34" s="662"/>
      <c r="D34" s="662"/>
    </row>
    <row r="35" spans="1:4" ht="23.25" customHeight="1">
      <c r="A35" s="101" t="s">
        <v>50</v>
      </c>
      <c r="B35" s="662" t="s">
        <v>748</v>
      </c>
      <c r="C35" s="662"/>
      <c r="D35" s="662"/>
    </row>
    <row r="36" ht="12.75" customHeight="1">
      <c r="A36" s="101"/>
    </row>
    <row r="37" ht="12.75" customHeight="1">
      <c r="A37" s="101"/>
    </row>
    <row r="38" ht="12.75" customHeight="1">
      <c r="A38" s="101"/>
    </row>
    <row r="39" ht="12.75" customHeight="1">
      <c r="A39" s="101"/>
    </row>
    <row r="40" ht="12.75" customHeight="1">
      <c r="A40" s="99"/>
    </row>
    <row r="41" ht="12.75" customHeight="1">
      <c r="A41" s="99"/>
    </row>
    <row r="42" ht="12.75" customHeight="1">
      <c r="A42" s="99"/>
    </row>
    <row r="43" ht="12.75" customHeight="1">
      <c r="A43" s="99"/>
    </row>
    <row r="44" ht="12.75" customHeight="1">
      <c r="A44" s="99"/>
    </row>
    <row r="45" ht="12.75" customHeight="1">
      <c r="A45" s="99"/>
    </row>
    <row r="46" ht="12.75" customHeight="1">
      <c r="A46" s="99"/>
    </row>
    <row r="47" ht="12.75" customHeight="1">
      <c r="A47" s="99"/>
    </row>
    <row r="48" ht="12.75" customHeight="1">
      <c r="A48" s="99"/>
    </row>
    <row r="49" ht="12.75" customHeight="1">
      <c r="A49" s="99"/>
    </row>
    <row r="50" ht="12.75" customHeight="1">
      <c r="A50" s="99"/>
    </row>
    <row r="51" ht="12.75" customHeight="1"/>
    <row r="52" ht="12.75" customHeight="1"/>
    <row r="53" ht="12.75" customHeight="1"/>
    <row r="54" spans="2:4" ht="12.75" customHeight="1">
      <c r="B54" s="103"/>
      <c r="C54" s="104"/>
      <c r="D54" s="103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mergeCells count="5">
    <mergeCell ref="B31:D31"/>
    <mergeCell ref="B32:D32"/>
    <mergeCell ref="B33:D33"/>
    <mergeCell ref="B34:D34"/>
    <mergeCell ref="B35:D35"/>
  </mergeCells>
  <printOptions/>
  <pageMargins left="0.5905511811023623" right="0.1968503937007874" top="0.2362204724409449" bottom="0" header="0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23" sqref="F23"/>
    </sheetView>
  </sheetViews>
  <sheetFormatPr defaultColWidth="65.625" defaultRowHeight="12.75"/>
  <cols>
    <col min="1" max="1" width="2.375" style="10" customWidth="1"/>
    <col min="2" max="2" width="68.00390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68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219</v>
      </c>
    </row>
    <row r="4" ht="15.75">
      <c r="C4" s="21" t="s">
        <v>77</v>
      </c>
    </row>
    <row r="5" spans="2:3" ht="15.75">
      <c r="B5" s="2"/>
      <c r="C5" s="13" t="s">
        <v>232</v>
      </c>
    </row>
    <row r="6" spans="2:3" ht="15.75">
      <c r="B6" s="4" t="s">
        <v>233</v>
      </c>
      <c r="C6" s="14" t="s">
        <v>112</v>
      </c>
    </row>
    <row r="7" spans="2:3" ht="15.75">
      <c r="B7" s="6" t="s">
        <v>113</v>
      </c>
      <c r="C7" s="16" t="s">
        <v>8</v>
      </c>
    </row>
    <row r="8" spans="2:3" ht="15.75">
      <c r="B8" s="113" t="s">
        <v>115</v>
      </c>
      <c r="C8" s="1"/>
    </row>
    <row r="9" spans="2:6" ht="15.75">
      <c r="B9" s="6" t="s">
        <v>333</v>
      </c>
      <c r="C9" s="335">
        <v>3847</v>
      </c>
      <c r="F9" s="253"/>
    </row>
    <row r="10" spans="2:6" ht="15.75">
      <c r="B10" s="6" t="s">
        <v>334</v>
      </c>
      <c r="C10" s="335">
        <v>1012</v>
      </c>
      <c r="D10" s="458"/>
      <c r="E10" s="496"/>
      <c r="F10" s="253"/>
    </row>
    <row r="11" spans="2:6" ht="15.75">
      <c r="B11" s="6" t="s">
        <v>335</v>
      </c>
      <c r="C11" s="335">
        <v>2023</v>
      </c>
      <c r="D11" s="458"/>
      <c r="E11" s="496"/>
      <c r="F11" s="253"/>
    </row>
    <row r="12" spans="2:6" ht="15.75">
      <c r="B12" s="6" t="s">
        <v>480</v>
      </c>
      <c r="C12" s="335">
        <v>3149</v>
      </c>
      <c r="D12" s="458"/>
      <c r="E12" s="496"/>
      <c r="F12" s="253"/>
    </row>
    <row r="13" spans="2:6" ht="15.75">
      <c r="B13" s="6" t="s">
        <v>481</v>
      </c>
      <c r="C13" s="335">
        <v>2052</v>
      </c>
      <c r="D13" s="458"/>
      <c r="E13" s="496"/>
      <c r="F13" s="253"/>
    </row>
    <row r="14" spans="2:6" ht="15.75">
      <c r="B14" s="6" t="s">
        <v>482</v>
      </c>
      <c r="C14" s="335">
        <v>660</v>
      </c>
      <c r="D14" s="458"/>
      <c r="E14" s="496"/>
      <c r="F14" s="253"/>
    </row>
    <row r="15" spans="2:7" ht="15.75">
      <c r="B15" s="6" t="s">
        <v>486</v>
      </c>
      <c r="C15" s="335">
        <v>522</v>
      </c>
      <c r="D15" s="458"/>
      <c r="E15" s="496"/>
      <c r="F15" s="456"/>
      <c r="G15" s="455"/>
    </row>
    <row r="16" spans="2:7" ht="15.75">
      <c r="B16" s="6" t="s">
        <v>487</v>
      </c>
      <c r="C16" s="335">
        <v>995</v>
      </c>
      <c r="D16" s="458"/>
      <c r="E16" s="496"/>
      <c r="F16" s="456"/>
      <c r="G16" s="455"/>
    </row>
    <row r="17" spans="2:7" ht="15.75">
      <c r="B17" s="6" t="s">
        <v>488</v>
      </c>
      <c r="C17" s="335">
        <v>3132</v>
      </c>
      <c r="D17" s="458"/>
      <c r="E17" s="496"/>
      <c r="F17" s="456"/>
      <c r="G17" s="455"/>
    </row>
    <row r="18" spans="2:6" ht="15.75">
      <c r="B18" s="457" t="s">
        <v>221</v>
      </c>
      <c r="C18" s="404"/>
      <c r="D18" s="458"/>
      <c r="E18" s="496"/>
      <c r="F18" s="253"/>
    </row>
    <row r="19" spans="2:6" ht="15.75">
      <c r="B19" s="6" t="s">
        <v>336</v>
      </c>
      <c r="C19" s="335">
        <v>1493</v>
      </c>
      <c r="D19" s="458"/>
      <c r="E19" s="496"/>
      <c r="F19" s="253"/>
    </row>
    <row r="20" spans="2:6" ht="15.75">
      <c r="B20" s="111" t="s">
        <v>337</v>
      </c>
      <c r="C20" s="405">
        <v>2526</v>
      </c>
      <c r="D20" s="458"/>
      <c r="E20" s="496"/>
      <c r="F20" s="253"/>
    </row>
    <row r="21" spans="2:6" ht="15.75">
      <c r="B21" s="450" t="s">
        <v>71</v>
      </c>
      <c r="C21" s="335"/>
      <c r="D21" s="458"/>
      <c r="E21" s="496"/>
      <c r="F21" s="253"/>
    </row>
    <row r="22" spans="2:6" ht="19.5" customHeight="1">
      <c r="B22" s="6" t="s">
        <v>662</v>
      </c>
      <c r="C22" s="335">
        <v>563</v>
      </c>
      <c r="D22" s="458"/>
      <c r="E22" s="496"/>
      <c r="F22" s="253"/>
    </row>
    <row r="23" spans="2:6" ht="18" customHeight="1">
      <c r="B23" s="6" t="s">
        <v>663</v>
      </c>
      <c r="C23" s="335">
        <v>921</v>
      </c>
      <c r="D23" s="458"/>
      <c r="E23" s="496"/>
      <c r="F23" s="253"/>
    </row>
    <row r="24" spans="2:6" ht="15.75" customHeight="1">
      <c r="B24" s="6" t="s">
        <v>664</v>
      </c>
      <c r="C24" s="335">
        <v>585</v>
      </c>
      <c r="D24" s="458"/>
      <c r="E24" s="496"/>
      <c r="F24" s="253"/>
    </row>
    <row r="25" spans="2:6" ht="15.75">
      <c r="B25" s="6" t="s">
        <v>665</v>
      </c>
      <c r="C25" s="335">
        <v>1009</v>
      </c>
      <c r="D25" s="458"/>
      <c r="E25" s="496"/>
      <c r="F25" s="253"/>
    </row>
    <row r="26" spans="2:6" ht="15.75">
      <c r="B26" s="6" t="s">
        <v>666</v>
      </c>
      <c r="C26" s="335">
        <v>935</v>
      </c>
      <c r="D26" s="458"/>
      <c r="E26" s="496"/>
      <c r="F26" s="253"/>
    </row>
    <row r="27" spans="2:6" ht="15.75">
      <c r="B27" s="6" t="s">
        <v>667</v>
      </c>
      <c r="C27" s="335">
        <v>2385</v>
      </c>
      <c r="D27" s="458"/>
      <c r="E27" s="496"/>
      <c r="F27" s="253"/>
    </row>
    <row r="28" spans="2:6" ht="15.75">
      <c r="B28" s="6" t="s">
        <v>668</v>
      </c>
      <c r="C28" s="335">
        <v>2593</v>
      </c>
      <c r="D28" s="458"/>
      <c r="E28" s="496"/>
      <c r="F28" s="253"/>
    </row>
    <row r="29" spans="2:6" ht="31.5">
      <c r="B29" s="351" t="s">
        <v>669</v>
      </c>
      <c r="C29" s="335">
        <v>1656</v>
      </c>
      <c r="D29" s="458"/>
      <c r="E29" s="496"/>
      <c r="F29" s="253"/>
    </row>
    <row r="30" spans="2:6" ht="31.5">
      <c r="B30" s="351" t="s">
        <v>670</v>
      </c>
      <c r="C30" s="335">
        <v>1435</v>
      </c>
      <c r="D30" s="458"/>
      <c r="E30" s="496"/>
      <c r="F30" s="253"/>
    </row>
    <row r="31" spans="2:6" ht="15.75">
      <c r="B31" s="351" t="s">
        <v>671</v>
      </c>
      <c r="C31" s="335">
        <v>745</v>
      </c>
      <c r="D31" s="458"/>
      <c r="E31" s="496"/>
      <c r="F31" s="253"/>
    </row>
    <row r="32" spans="2:6" ht="31.5">
      <c r="B32" s="352" t="s">
        <v>672</v>
      </c>
      <c r="C32" s="403">
        <v>890</v>
      </c>
      <c r="D32" s="458"/>
      <c r="E32" s="496"/>
      <c r="F32" s="253"/>
    </row>
    <row r="33" spans="2:6" ht="15.75">
      <c r="B33" s="11" t="s">
        <v>19</v>
      </c>
      <c r="D33" s="458"/>
      <c r="E33" s="496"/>
      <c r="F33" s="253"/>
    </row>
    <row r="34" spans="2:5" ht="63.75" customHeight="1">
      <c r="B34" s="623" t="s">
        <v>673</v>
      </c>
      <c r="C34" s="623"/>
      <c r="D34" s="458"/>
      <c r="E34" s="496"/>
    </row>
    <row r="35" spans="2:5" ht="66" customHeight="1">
      <c r="B35" s="624" t="s">
        <v>674</v>
      </c>
      <c r="C35" s="624"/>
      <c r="D35" s="458"/>
      <c r="E35" s="496"/>
    </row>
    <row r="38" ht="15.75">
      <c r="B38" s="251"/>
    </row>
    <row r="39" ht="15.75">
      <c r="B39" s="251"/>
    </row>
  </sheetData>
  <sheetProtection/>
  <mergeCells count="2">
    <mergeCell ref="B34:C34"/>
    <mergeCell ref="B35:C35"/>
  </mergeCells>
  <printOptions/>
  <pageMargins left="0.7874015748031497" right="0.2362204724409449" top="0.2755905511811024" bottom="0.3937007874015748" header="0.5118110236220472" footer="0.5118110236220472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34" sqref="C34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68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278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279</v>
      </c>
    </row>
    <row r="4" ht="15.75">
      <c r="B4" s="11" t="s">
        <v>280</v>
      </c>
    </row>
    <row r="5" ht="15.75">
      <c r="B5" s="11" t="s">
        <v>281</v>
      </c>
    </row>
    <row r="7" ht="15.75">
      <c r="C7" s="23" t="s">
        <v>277</v>
      </c>
    </row>
    <row r="8" spans="2:3" ht="15.75">
      <c r="B8" s="2"/>
      <c r="C8" s="13" t="s">
        <v>232</v>
      </c>
    </row>
    <row r="9" spans="2:3" ht="15.75">
      <c r="B9" s="4" t="s">
        <v>233</v>
      </c>
      <c r="C9" s="14" t="s">
        <v>112</v>
      </c>
    </row>
    <row r="10" spans="2:3" ht="15.75">
      <c r="B10" s="6"/>
      <c r="C10" s="16" t="s">
        <v>8</v>
      </c>
    </row>
    <row r="11" spans="2:3" ht="15.75">
      <c r="B11" s="113" t="s">
        <v>115</v>
      </c>
      <c r="C11" s="64"/>
    </row>
    <row r="12" spans="2:5" ht="15.75">
      <c r="B12" s="6" t="s">
        <v>338</v>
      </c>
      <c r="C12" s="71">
        <v>6115</v>
      </c>
      <c r="E12" s="458"/>
    </row>
    <row r="13" spans="2:5" ht="15.75">
      <c r="B13" s="6" t="s">
        <v>334</v>
      </c>
      <c r="C13" s="71">
        <v>1919</v>
      </c>
      <c r="D13" s="459"/>
      <c r="E13" s="458"/>
    </row>
    <row r="14" spans="2:5" ht="15.75">
      <c r="B14" s="6" t="s">
        <v>339</v>
      </c>
      <c r="C14" s="71">
        <v>3497</v>
      </c>
      <c r="E14" s="458"/>
    </row>
    <row r="15" spans="2:5" ht="15.75">
      <c r="B15" s="6" t="s">
        <v>480</v>
      </c>
      <c r="C15" s="71">
        <v>4850</v>
      </c>
      <c r="E15" s="458"/>
    </row>
    <row r="16" spans="2:5" ht="15.75">
      <c r="B16" s="6" t="s">
        <v>481</v>
      </c>
      <c r="C16" s="71">
        <v>3186</v>
      </c>
      <c r="E16" s="458"/>
    </row>
    <row r="17" spans="2:5" ht="15.75">
      <c r="B17" s="6" t="s">
        <v>482</v>
      </c>
      <c r="C17" s="71">
        <v>1250</v>
      </c>
      <c r="E17" s="458"/>
    </row>
    <row r="18" spans="2:5" ht="15.75">
      <c r="B18" s="6" t="s">
        <v>483</v>
      </c>
      <c r="C18" s="71">
        <v>1902</v>
      </c>
      <c r="E18" s="458"/>
    </row>
    <row r="19" spans="2:5" ht="15.75">
      <c r="B19" s="111" t="s">
        <v>484</v>
      </c>
      <c r="C19" s="71">
        <v>5967</v>
      </c>
      <c r="E19" s="458"/>
    </row>
    <row r="20" spans="2:3" ht="15.75">
      <c r="B20" s="116" t="s">
        <v>221</v>
      </c>
      <c r="C20" s="122"/>
    </row>
    <row r="21" spans="2:5" ht="15.75">
      <c r="B21" s="111" t="s">
        <v>340</v>
      </c>
      <c r="C21" s="123">
        <v>2400</v>
      </c>
      <c r="E21" s="458"/>
    </row>
    <row r="22" spans="2:3" ht="15.75">
      <c r="B22" s="110" t="s">
        <v>71</v>
      </c>
      <c r="C22" s="71"/>
    </row>
    <row r="23" spans="2:5" ht="15.75">
      <c r="B23" s="6" t="s">
        <v>662</v>
      </c>
      <c r="C23" s="71">
        <v>870</v>
      </c>
      <c r="E23" s="458"/>
    </row>
    <row r="24" spans="2:5" ht="15.75">
      <c r="B24" s="6" t="s">
        <v>663</v>
      </c>
      <c r="C24" s="71">
        <v>1601</v>
      </c>
      <c r="E24" s="458"/>
    </row>
    <row r="25" spans="2:5" ht="15.75">
      <c r="B25" s="6" t="s">
        <v>664</v>
      </c>
      <c r="C25" s="71">
        <v>1265</v>
      </c>
      <c r="E25" s="458"/>
    </row>
    <row r="26" spans="2:5" ht="15.75">
      <c r="B26" s="6" t="s">
        <v>675</v>
      </c>
      <c r="C26" s="71">
        <v>922</v>
      </c>
      <c r="E26" s="458"/>
    </row>
    <row r="27" spans="2:3" ht="15.75">
      <c r="B27" s="6" t="s">
        <v>485</v>
      </c>
      <c r="C27" s="71">
        <v>1916</v>
      </c>
    </row>
    <row r="28" spans="2:5" ht="15.75">
      <c r="B28" s="6" t="s">
        <v>676</v>
      </c>
      <c r="C28" s="71">
        <v>1514</v>
      </c>
      <c r="E28" s="458"/>
    </row>
    <row r="29" spans="2:5" ht="15.75">
      <c r="B29" s="6" t="s">
        <v>677</v>
      </c>
      <c r="C29" s="71">
        <v>4219</v>
      </c>
      <c r="E29" s="458"/>
    </row>
    <row r="30" spans="2:5" ht="15.75">
      <c r="B30" s="6" t="s">
        <v>678</v>
      </c>
      <c r="C30" s="71">
        <v>4765</v>
      </c>
      <c r="E30" s="458"/>
    </row>
    <row r="31" spans="2:5" ht="31.5">
      <c r="B31" s="351" t="s">
        <v>679</v>
      </c>
      <c r="C31" s="71">
        <v>2998</v>
      </c>
      <c r="E31" s="458"/>
    </row>
    <row r="32" spans="2:5" ht="31.5">
      <c r="B32" s="351" t="s">
        <v>680</v>
      </c>
      <c r="C32" s="71">
        <v>2515</v>
      </c>
      <c r="E32" s="458"/>
    </row>
    <row r="33" spans="2:5" ht="15.75">
      <c r="B33" s="351" t="s">
        <v>681</v>
      </c>
      <c r="C33" s="71">
        <v>1377</v>
      </c>
      <c r="E33" s="458"/>
    </row>
    <row r="34" spans="2:5" ht="31.5">
      <c r="B34" s="352" t="s">
        <v>682</v>
      </c>
      <c r="C34" s="108">
        <v>1684</v>
      </c>
      <c r="E34" s="458"/>
    </row>
    <row r="35" spans="2:5" ht="15.75">
      <c r="B35" s="11" t="s">
        <v>283</v>
      </c>
      <c r="E35" s="458"/>
    </row>
    <row r="36" spans="2:5" ht="60.75" customHeight="1">
      <c r="B36" s="623" t="s">
        <v>673</v>
      </c>
      <c r="C36" s="623"/>
      <c r="E36" s="458"/>
    </row>
    <row r="37" spans="2:5" ht="58.5" customHeight="1">
      <c r="B37" s="624" t="s">
        <v>674</v>
      </c>
      <c r="C37" s="624"/>
      <c r="E37" s="458"/>
    </row>
    <row r="38" spans="2:3" ht="43.5" customHeight="1">
      <c r="B38" s="627"/>
      <c r="C38" s="628"/>
    </row>
    <row r="39" spans="2:3" ht="34.5" customHeight="1">
      <c r="B39" s="625"/>
      <c r="C39" s="626"/>
    </row>
    <row r="40" spans="2:3" ht="15.75">
      <c r="B40" s="625"/>
      <c r="C40" s="626"/>
    </row>
    <row r="43" ht="15.75" customHeight="1"/>
    <row r="44" spans="2:3" ht="15.75" customHeight="1">
      <c r="B44" s="625"/>
      <c r="C44" s="626"/>
    </row>
    <row r="45" spans="2:3" ht="15.75" customHeight="1">
      <c r="B45" s="625"/>
      <c r="C45" s="626"/>
    </row>
    <row r="50" ht="15.75">
      <c r="B50" s="59"/>
    </row>
    <row r="51" ht="15.75">
      <c r="B51" s="59"/>
    </row>
    <row r="52" ht="15.75">
      <c r="B52" s="59"/>
    </row>
    <row r="53" spans="2:3" ht="15.75">
      <c r="B53" s="254"/>
      <c r="C53" s="247"/>
    </row>
    <row r="58" ht="15.75">
      <c r="B58" s="251"/>
    </row>
    <row r="59" ht="15.75">
      <c r="B59" s="251"/>
    </row>
    <row r="62" spans="2:3" ht="15.75">
      <c r="B62" s="179"/>
      <c r="C62" s="179"/>
    </row>
    <row r="63" spans="2:3" ht="15.75">
      <c r="B63" s="179"/>
      <c r="C63" s="180"/>
    </row>
  </sheetData>
  <sheetProtection/>
  <mergeCells count="7">
    <mergeCell ref="B45:C45"/>
    <mergeCell ref="B36:C36"/>
    <mergeCell ref="B37:C37"/>
    <mergeCell ref="B38:C38"/>
    <mergeCell ref="B39:C39"/>
    <mergeCell ref="B40:C40"/>
    <mergeCell ref="B44:C44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34" sqref="E34"/>
    </sheetView>
  </sheetViews>
  <sheetFormatPr defaultColWidth="8.875" defaultRowHeight="12.75"/>
  <cols>
    <col min="1" max="1" width="2.375" style="10" customWidth="1"/>
    <col min="2" max="2" width="71.875" style="10" customWidth="1"/>
    <col min="3" max="3" width="20.75390625" style="10" customWidth="1"/>
    <col min="4" max="4" width="15.625" style="10" customWidth="1"/>
    <col min="5" max="5" width="10.87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68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220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4:23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3:23" ht="15.75">
      <c r="C5" s="21" t="s">
        <v>79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5.75">
      <c r="B6" s="2"/>
      <c r="C6" s="13" t="s">
        <v>232</v>
      </c>
      <c r="D6" s="35"/>
      <c r="E6" s="46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.75">
      <c r="B7" s="4" t="s">
        <v>233</v>
      </c>
      <c r="C7" s="14" t="s">
        <v>112</v>
      </c>
      <c r="D7" s="35"/>
      <c r="E7" s="46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17"/>
      <c r="C8" s="16" t="s">
        <v>8</v>
      </c>
      <c r="D8" s="35"/>
      <c r="E8" s="46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113" t="s">
        <v>115</v>
      </c>
      <c r="C9" s="64"/>
      <c r="D9" s="19"/>
      <c r="E9" s="46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6" t="s">
        <v>341</v>
      </c>
      <c r="C10" s="462">
        <v>2268</v>
      </c>
      <c r="D10" s="463"/>
      <c r="E10" s="464"/>
      <c r="F10" s="19"/>
      <c r="G10" s="46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6" t="s">
        <v>334</v>
      </c>
      <c r="C11" s="462">
        <v>907</v>
      </c>
      <c r="D11" s="463"/>
      <c r="E11" s="464"/>
      <c r="F11" s="19"/>
      <c r="G11" s="46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6" t="s">
        <v>335</v>
      </c>
      <c r="C12" s="462">
        <v>1474</v>
      </c>
      <c r="D12" s="463"/>
      <c r="E12" s="464"/>
      <c r="F12" s="19"/>
      <c r="G12" s="46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5.75">
      <c r="B13" s="6" t="s">
        <v>480</v>
      </c>
      <c r="C13" s="462">
        <v>1701</v>
      </c>
      <c r="D13" s="463"/>
      <c r="E13" s="464"/>
      <c r="F13" s="466"/>
      <c r="G13" s="46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6" t="s">
        <v>481</v>
      </c>
      <c r="C14" s="462">
        <v>1134</v>
      </c>
      <c r="D14" s="463"/>
      <c r="E14" s="464"/>
      <c r="F14" s="466"/>
      <c r="G14" s="465"/>
      <c r="H14" s="19"/>
      <c r="I14" s="19"/>
      <c r="J14" s="467"/>
      <c r="K14" s="467"/>
      <c r="L14" s="467"/>
      <c r="M14" s="467"/>
      <c r="N14" s="467"/>
      <c r="O14" s="467"/>
      <c r="P14" s="467"/>
      <c r="Q14" s="467"/>
      <c r="R14" s="467"/>
      <c r="S14" s="19"/>
      <c r="T14" s="19"/>
      <c r="U14" s="19"/>
      <c r="V14" s="19"/>
      <c r="W14" s="19"/>
    </row>
    <row r="15" spans="2:23" ht="15.75">
      <c r="B15" s="6" t="s">
        <v>482</v>
      </c>
      <c r="C15" s="462">
        <v>590</v>
      </c>
      <c r="D15" s="463"/>
      <c r="E15" s="464"/>
      <c r="F15" s="466"/>
      <c r="G15" s="465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23" ht="15.75">
      <c r="B16" s="6" t="s">
        <v>483</v>
      </c>
      <c r="C16" s="462">
        <v>907</v>
      </c>
      <c r="D16" s="463"/>
      <c r="E16" s="464"/>
      <c r="F16" s="466"/>
      <c r="G16" s="465"/>
      <c r="H16" s="19"/>
      <c r="I16" s="19"/>
      <c r="J16" s="19"/>
      <c r="K16" s="19"/>
      <c r="L16" s="19"/>
      <c r="M16" s="467"/>
      <c r="N16" s="467"/>
      <c r="O16" s="467"/>
      <c r="P16" s="467"/>
      <c r="Q16" s="467"/>
      <c r="R16" s="467"/>
      <c r="S16" s="467"/>
      <c r="T16" s="19"/>
      <c r="U16" s="19"/>
      <c r="V16" s="19"/>
      <c r="W16" s="19"/>
    </row>
    <row r="17" spans="2:23" ht="15.75">
      <c r="B17" s="111" t="s">
        <v>489</v>
      </c>
      <c r="C17" s="462">
        <v>2835</v>
      </c>
      <c r="D17" s="463"/>
      <c r="E17" s="464"/>
      <c r="F17" s="466"/>
      <c r="G17" s="465"/>
      <c r="H17" s="19"/>
      <c r="I17" s="19"/>
      <c r="J17" s="467"/>
      <c r="K17" s="467"/>
      <c r="L17" s="467"/>
      <c r="M17" s="467"/>
      <c r="N17" s="467"/>
      <c r="O17" s="467"/>
      <c r="P17" s="467"/>
      <c r="Q17" s="19"/>
      <c r="R17" s="19"/>
      <c r="S17" s="19"/>
      <c r="T17" s="19"/>
      <c r="U17" s="19"/>
      <c r="V17" s="19"/>
      <c r="W17" s="19"/>
    </row>
    <row r="18" spans="2:23" ht="15.75">
      <c r="B18" s="457" t="s">
        <v>221</v>
      </c>
      <c r="C18" s="122"/>
      <c r="D18" s="106"/>
      <c r="E18" s="464"/>
      <c r="F18" s="466"/>
      <c r="G18" s="46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6" t="s">
        <v>282</v>
      </c>
      <c r="C19" s="462">
        <v>2268</v>
      </c>
      <c r="D19" s="463"/>
      <c r="E19" s="464"/>
      <c r="F19" s="466"/>
      <c r="G19" s="46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111" t="s">
        <v>342</v>
      </c>
      <c r="C20" s="468">
        <v>907</v>
      </c>
      <c r="D20" s="463"/>
      <c r="E20" s="464"/>
      <c r="F20" s="466"/>
      <c r="G20" s="46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450" t="s">
        <v>71</v>
      </c>
      <c r="C21" s="71"/>
      <c r="D21" s="106"/>
      <c r="E21" s="464"/>
      <c r="F21" s="466"/>
      <c r="G21" s="46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7.25" customHeight="1">
      <c r="B22" s="6" t="s">
        <v>662</v>
      </c>
      <c r="C22" s="462">
        <v>307</v>
      </c>
      <c r="D22" s="463"/>
      <c r="E22" s="464"/>
      <c r="F22" s="469"/>
      <c r="G22" s="46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6.5" customHeight="1">
      <c r="B23" s="6" t="s">
        <v>663</v>
      </c>
      <c r="C23" s="462">
        <v>680</v>
      </c>
      <c r="D23" s="463"/>
      <c r="E23" s="464"/>
      <c r="F23" s="469"/>
      <c r="G23" s="465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8.75" customHeight="1">
      <c r="B24" s="6" t="s">
        <v>664</v>
      </c>
      <c r="C24" s="462">
        <v>680</v>
      </c>
      <c r="D24" s="463"/>
      <c r="E24" s="464"/>
      <c r="F24" s="469"/>
      <c r="G24" s="46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5.75">
      <c r="B25" s="6" t="s">
        <v>665</v>
      </c>
      <c r="C25" s="462">
        <v>907</v>
      </c>
      <c r="D25" s="463"/>
      <c r="E25" s="464"/>
      <c r="F25" s="466"/>
      <c r="G25" s="46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6" t="s">
        <v>666</v>
      </c>
      <c r="C26" s="462">
        <v>579</v>
      </c>
      <c r="D26" s="463"/>
      <c r="E26" s="464"/>
      <c r="F26" s="466"/>
      <c r="G26" s="46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5.75">
      <c r="B27" s="6" t="s">
        <v>667</v>
      </c>
      <c r="C27" s="462">
        <v>1834</v>
      </c>
      <c r="D27" s="463"/>
      <c r="E27" s="470"/>
      <c r="F27" s="469"/>
      <c r="G27" s="46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5.75">
      <c r="B28" s="6" t="s">
        <v>668</v>
      </c>
      <c r="C28" s="462">
        <v>2172</v>
      </c>
      <c r="D28" s="463"/>
      <c r="E28" s="470"/>
      <c r="F28" s="469"/>
      <c r="G28" s="46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31.5">
      <c r="B29" s="351" t="s">
        <v>669</v>
      </c>
      <c r="C29" s="462">
        <v>1342</v>
      </c>
      <c r="D29" s="463"/>
      <c r="E29" s="470"/>
      <c r="F29" s="469"/>
      <c r="G29" s="46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31.5">
      <c r="B30" s="351" t="s">
        <v>670</v>
      </c>
      <c r="C30" s="462">
        <v>1080</v>
      </c>
      <c r="D30" s="463"/>
      <c r="E30" s="470"/>
      <c r="F30" s="469"/>
      <c r="G30" s="46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15.75">
      <c r="B31" s="351" t="s">
        <v>671</v>
      </c>
      <c r="C31" s="462">
        <v>632</v>
      </c>
      <c r="D31" s="463"/>
      <c r="E31" s="470"/>
      <c r="F31" s="469"/>
      <c r="G31" s="46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31.5">
      <c r="B32" s="352" t="s">
        <v>672</v>
      </c>
      <c r="C32" s="471">
        <v>794</v>
      </c>
      <c r="D32" s="463"/>
      <c r="E32" s="470"/>
      <c r="F32" s="469"/>
      <c r="G32" s="46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32.25" customHeight="1">
      <c r="B33" s="11" t="s">
        <v>74</v>
      </c>
      <c r="D33" s="463"/>
      <c r="E33" s="470"/>
      <c r="F33" s="469"/>
      <c r="G33" s="465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66" customHeight="1">
      <c r="B34" s="623" t="s">
        <v>673</v>
      </c>
      <c r="C34" s="623"/>
      <c r="D34" s="463"/>
      <c r="E34" s="470"/>
      <c r="F34" s="469"/>
      <c r="G34" s="465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47.25" customHeight="1">
      <c r="B35" s="624" t="s">
        <v>674</v>
      </c>
      <c r="C35" s="624"/>
      <c r="D35" s="463"/>
      <c r="E35" s="470"/>
      <c r="F35" s="469"/>
      <c r="G35" s="46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2:23" ht="15.75">
      <c r="B36" s="250"/>
      <c r="C36" s="19"/>
      <c r="D36" s="19"/>
      <c r="E36" s="14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2:23" ht="15.75">
      <c r="B37" s="472"/>
      <c r="C37" s="473"/>
      <c r="D37" s="14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ht="15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2:8" ht="15.75">
      <c r="B39" s="19"/>
      <c r="C39" s="19"/>
      <c r="D39" s="19"/>
      <c r="E39" s="19"/>
      <c r="F39" s="19"/>
      <c r="G39" s="19"/>
      <c r="H39" s="19"/>
    </row>
    <row r="40" spans="2:8" ht="15.75">
      <c r="B40" s="19"/>
      <c r="C40" s="19"/>
      <c r="D40" s="19"/>
      <c r="E40" s="19"/>
      <c r="F40" s="19"/>
      <c r="G40" s="19"/>
      <c r="H40" s="19"/>
    </row>
    <row r="41" spans="2:8" ht="15.75">
      <c r="B41" s="19"/>
      <c r="C41" s="19"/>
      <c r="D41" s="19"/>
      <c r="E41" s="19"/>
      <c r="F41" s="19"/>
      <c r="G41" s="19"/>
      <c r="H41" s="19"/>
    </row>
    <row r="42" spans="2:8" ht="15.75">
      <c r="B42" s="474"/>
      <c r="C42" s="19"/>
      <c r="D42" s="19"/>
      <c r="E42" s="19"/>
      <c r="F42" s="19"/>
      <c r="G42" s="19"/>
      <c r="H42" s="19"/>
    </row>
    <row r="43" spans="2:8" ht="15.75">
      <c r="B43" s="474"/>
      <c r="C43" s="19"/>
      <c r="D43" s="19"/>
      <c r="E43" s="19"/>
      <c r="F43" s="19"/>
      <c r="G43" s="19"/>
      <c r="H43" s="19"/>
    </row>
    <row r="44" spans="2:8" ht="15.75">
      <c r="B44" s="179"/>
      <c r="C44" s="180"/>
      <c r="D44" s="19"/>
      <c r="E44" s="19"/>
      <c r="F44" s="19"/>
      <c r="G44" s="19"/>
      <c r="H44" s="19"/>
    </row>
    <row r="45" spans="2:8" ht="15.75">
      <c r="B45" s="19"/>
      <c r="C45" s="19"/>
      <c r="D45" s="19" t="s">
        <v>170</v>
      </c>
      <c r="E45" s="19"/>
      <c r="F45" s="19"/>
      <c r="G45" s="19"/>
      <c r="H45" s="19"/>
    </row>
    <row r="46" spans="2:8" ht="15.75">
      <c r="B46" s="19"/>
      <c r="C46" s="19"/>
      <c r="D46" s="19"/>
      <c r="E46" s="19"/>
      <c r="F46" s="19"/>
      <c r="G46" s="19"/>
      <c r="H46" s="19"/>
    </row>
  </sheetData>
  <sheetProtection/>
  <mergeCells count="2">
    <mergeCell ref="B34:C34"/>
    <mergeCell ref="B35:C35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pane xSplit="1" ySplit="2" topLeftCell="B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7" sqref="G27"/>
    </sheetView>
  </sheetViews>
  <sheetFormatPr defaultColWidth="8.875" defaultRowHeight="12.75"/>
  <cols>
    <col min="1" max="1" width="65.2539062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153</v>
      </c>
    </row>
    <row r="2" ht="15.75">
      <c r="A2" s="11"/>
    </row>
    <row r="3" spans="1:5" ht="15.75">
      <c r="A3" s="10" t="s">
        <v>170</v>
      </c>
      <c r="C3" s="21" t="s">
        <v>154</v>
      </c>
      <c r="D3" s="21"/>
      <c r="E3" s="19"/>
    </row>
    <row r="4" spans="1:5" ht="15.75">
      <c r="A4" s="1"/>
      <c r="B4" s="13" t="s">
        <v>155</v>
      </c>
      <c r="C4" s="22" t="s">
        <v>232</v>
      </c>
      <c r="D4" s="9"/>
      <c r="E4" s="9"/>
    </row>
    <row r="5" spans="1:5" ht="15.75">
      <c r="A5" s="153" t="s">
        <v>21</v>
      </c>
      <c r="B5" s="14" t="s">
        <v>156</v>
      </c>
      <c r="C5" s="28" t="s">
        <v>114</v>
      </c>
      <c r="D5" s="9"/>
      <c r="E5" s="9"/>
    </row>
    <row r="6" spans="1:5" ht="15.75">
      <c r="A6" s="155"/>
      <c r="B6" s="16"/>
      <c r="C6" s="29" t="s">
        <v>7</v>
      </c>
      <c r="D6" s="19"/>
      <c r="E6" s="9"/>
    </row>
    <row r="7" spans="1:5" ht="15.75">
      <c r="A7" s="356" t="s">
        <v>133</v>
      </c>
      <c r="B7" s="2"/>
      <c r="C7" s="1"/>
      <c r="D7" s="19"/>
      <c r="E7" s="9"/>
    </row>
    <row r="8" spans="1:5" ht="15.75">
      <c r="A8" s="125" t="s">
        <v>137</v>
      </c>
      <c r="B8" s="121"/>
      <c r="C8" s="115"/>
      <c r="D8" s="20"/>
      <c r="E8" s="19"/>
    </row>
    <row r="9" spans="1:5" ht="15.75">
      <c r="A9" s="112" t="s">
        <v>271</v>
      </c>
      <c r="B9" s="306" t="s">
        <v>136</v>
      </c>
      <c r="C9" s="114">
        <v>21.6</v>
      </c>
      <c r="D9" s="20"/>
      <c r="E9" s="19"/>
    </row>
    <row r="10" spans="1:5" ht="15.75">
      <c r="A10" s="125" t="s">
        <v>150</v>
      </c>
      <c r="B10" s="4"/>
      <c r="C10" s="5"/>
      <c r="D10" s="20"/>
      <c r="E10" s="19"/>
    </row>
    <row r="11" spans="1:5" ht="15.75">
      <c r="A11" s="112" t="s">
        <v>271</v>
      </c>
      <c r="B11" s="306" t="s">
        <v>136</v>
      </c>
      <c r="C11" s="5">
        <v>21.6</v>
      </c>
      <c r="D11" s="20"/>
      <c r="E11" s="19"/>
    </row>
    <row r="12" spans="1:5" ht="15.75">
      <c r="A12" s="121" t="s">
        <v>151</v>
      </c>
      <c r="B12" s="121"/>
      <c r="C12" s="115"/>
      <c r="D12" s="20"/>
      <c r="E12" s="20"/>
    </row>
    <row r="13" spans="1:5" ht="15.75">
      <c r="A13" s="306" t="s">
        <v>271</v>
      </c>
      <c r="B13" s="306" t="s">
        <v>136</v>
      </c>
      <c r="C13" s="114">
        <v>21.6</v>
      </c>
      <c r="D13" s="20"/>
      <c r="E13" s="20"/>
    </row>
    <row r="14" spans="1:5" ht="15.75">
      <c r="A14" s="121" t="s">
        <v>385</v>
      </c>
      <c r="B14" s="121"/>
      <c r="C14" s="115"/>
      <c r="D14" s="20"/>
      <c r="E14" s="20"/>
    </row>
    <row r="15" spans="1:5" ht="15.75">
      <c r="A15" s="306" t="s">
        <v>271</v>
      </c>
      <c r="B15" s="306" t="s">
        <v>136</v>
      </c>
      <c r="C15" s="114">
        <v>29.2</v>
      </c>
      <c r="D15" s="20"/>
      <c r="E15" s="20"/>
    </row>
    <row r="16" spans="1:5" ht="15.75">
      <c r="A16" s="121" t="s">
        <v>386</v>
      </c>
      <c r="B16" s="121"/>
      <c r="C16" s="115"/>
      <c r="D16" s="20"/>
      <c r="E16" s="20"/>
    </row>
    <row r="17" spans="1:5" ht="15.75">
      <c r="A17" s="306" t="s">
        <v>271</v>
      </c>
      <c r="B17" s="306" t="s">
        <v>136</v>
      </c>
      <c r="C17" s="114">
        <v>31.4</v>
      </c>
      <c r="D17" s="20"/>
      <c r="E17" s="20"/>
    </row>
    <row r="18" spans="1:5" ht="15.75">
      <c r="A18" s="121" t="s">
        <v>405</v>
      </c>
      <c r="B18" s="121"/>
      <c r="C18" s="115"/>
      <c r="D18" s="20"/>
      <c r="E18" s="20"/>
    </row>
    <row r="19" spans="1:5" ht="15.75">
      <c r="A19" s="306" t="s">
        <v>271</v>
      </c>
      <c r="B19" s="306" t="s">
        <v>136</v>
      </c>
      <c r="C19" s="114">
        <v>30</v>
      </c>
      <c r="D19" s="20"/>
      <c r="E19" s="20"/>
    </row>
    <row r="20" spans="1:5" ht="15.75">
      <c r="A20" s="121" t="s">
        <v>358</v>
      </c>
      <c r="B20" s="357"/>
      <c r="C20" s="115"/>
      <c r="D20" s="20"/>
      <c r="E20" s="20"/>
    </row>
    <row r="21" spans="1:5" ht="15.75">
      <c r="A21" s="306" t="s">
        <v>271</v>
      </c>
      <c r="B21" s="306" t="s">
        <v>325</v>
      </c>
      <c r="C21" s="114">
        <v>152.3</v>
      </c>
      <c r="D21" s="20"/>
      <c r="E21" s="20"/>
    </row>
    <row r="22" spans="1:5" ht="15.75">
      <c r="A22" s="121" t="s">
        <v>646</v>
      </c>
      <c r="B22" s="121"/>
      <c r="C22" s="115"/>
      <c r="D22" s="20"/>
      <c r="E22" s="20"/>
    </row>
    <row r="23" spans="1:5" ht="15.75">
      <c r="A23" s="306" t="s">
        <v>271</v>
      </c>
      <c r="B23" s="306" t="s">
        <v>325</v>
      </c>
      <c r="C23" s="114">
        <v>143.3</v>
      </c>
      <c r="D23" s="20"/>
      <c r="E23" s="20"/>
    </row>
    <row r="24" spans="1:5" ht="31.5">
      <c r="A24" s="351" t="s">
        <v>647</v>
      </c>
      <c r="B24" s="358" t="s">
        <v>325</v>
      </c>
      <c r="C24" s="296">
        <v>69.9</v>
      </c>
      <c r="D24" s="20"/>
      <c r="E24" s="20"/>
    </row>
    <row r="25" spans="1:5" ht="31.5">
      <c r="A25" s="353" t="s">
        <v>648</v>
      </c>
      <c r="B25" s="358" t="s">
        <v>325</v>
      </c>
      <c r="C25" s="296">
        <v>119.4</v>
      </c>
      <c r="D25" s="20"/>
      <c r="E25" s="20"/>
    </row>
    <row r="26" spans="1:5" ht="15.75">
      <c r="A26" s="351" t="s">
        <v>649</v>
      </c>
      <c r="B26" s="358" t="s">
        <v>325</v>
      </c>
      <c r="C26" s="296">
        <v>58.5</v>
      </c>
      <c r="D26" s="20"/>
      <c r="E26" s="20"/>
    </row>
    <row r="27" spans="1:5" ht="30.75" customHeight="1">
      <c r="A27" s="354" t="s">
        <v>650</v>
      </c>
      <c r="B27" s="358" t="s">
        <v>136</v>
      </c>
      <c r="C27" s="296">
        <v>26.9</v>
      </c>
      <c r="D27" s="20"/>
      <c r="E27" s="20"/>
    </row>
    <row r="28" spans="1:5" ht="15.75">
      <c r="A28" s="336" t="s">
        <v>258</v>
      </c>
      <c r="B28" s="6"/>
      <c r="C28" s="5"/>
      <c r="D28" s="20"/>
      <c r="E28" s="20"/>
    </row>
    <row r="29" spans="1:5" ht="15.75">
      <c r="A29" s="307" t="s">
        <v>651</v>
      </c>
      <c r="B29" s="121"/>
      <c r="C29" s="115"/>
      <c r="D29" s="20"/>
      <c r="E29" s="20"/>
    </row>
    <row r="30" spans="1:5" ht="15.75">
      <c r="A30" s="306" t="s">
        <v>271</v>
      </c>
      <c r="B30" s="306" t="s">
        <v>136</v>
      </c>
      <c r="C30" s="114">
        <v>33</v>
      </c>
      <c r="D30" s="20"/>
      <c r="E30" s="20"/>
    </row>
    <row r="31" spans="1:5" ht="15.75">
      <c r="A31" s="150" t="s">
        <v>652</v>
      </c>
      <c r="B31" s="6"/>
      <c r="C31" s="115"/>
      <c r="D31" s="20"/>
      <c r="E31" s="20"/>
    </row>
    <row r="32" spans="1:5" ht="15.75">
      <c r="A32" s="4" t="s">
        <v>271</v>
      </c>
      <c r="B32" s="4" t="s">
        <v>325</v>
      </c>
      <c r="C32" s="114">
        <v>213</v>
      </c>
      <c r="D32" s="20"/>
      <c r="E32" s="337"/>
    </row>
    <row r="33" spans="1:5" ht="15.75">
      <c r="A33" s="307" t="s">
        <v>653</v>
      </c>
      <c r="B33" s="121"/>
      <c r="C33" s="115"/>
      <c r="D33" s="20"/>
      <c r="E33" s="20"/>
    </row>
    <row r="34" spans="1:5" ht="15.75">
      <c r="A34" s="306" t="s">
        <v>271</v>
      </c>
      <c r="B34" s="306" t="s">
        <v>325</v>
      </c>
      <c r="C34" s="114">
        <v>181.2</v>
      </c>
      <c r="D34" s="20"/>
      <c r="E34" s="20"/>
    </row>
    <row r="35" spans="1:5" ht="31.5">
      <c r="A35" s="351" t="s">
        <v>654</v>
      </c>
      <c r="B35" s="358" t="s">
        <v>325</v>
      </c>
      <c r="C35" s="296">
        <v>90.7</v>
      </c>
      <c r="D35" s="20"/>
      <c r="E35" s="20"/>
    </row>
    <row r="36" spans="1:5" ht="31.5">
      <c r="A36" s="353" t="s">
        <v>655</v>
      </c>
      <c r="B36" s="358" t="s">
        <v>325</v>
      </c>
      <c r="C36" s="296">
        <v>151</v>
      </c>
      <c r="D36" s="20"/>
      <c r="E36" s="20"/>
    </row>
    <row r="37" spans="1:5" ht="15.75">
      <c r="A37" s="354" t="s">
        <v>656</v>
      </c>
      <c r="B37" s="358" t="s">
        <v>325</v>
      </c>
      <c r="C37" s="296">
        <v>76</v>
      </c>
      <c r="D37" s="20"/>
      <c r="E37" s="20"/>
    </row>
    <row r="38" spans="1:5" ht="38.25" customHeight="1">
      <c r="A38" s="351" t="s">
        <v>657</v>
      </c>
      <c r="B38" s="4" t="s">
        <v>136</v>
      </c>
      <c r="C38" s="5">
        <v>29.5</v>
      </c>
      <c r="D38" s="20"/>
      <c r="E38" s="20"/>
    </row>
    <row r="39" spans="1:5" ht="15.75">
      <c r="A39" s="355" t="s">
        <v>387</v>
      </c>
      <c r="B39" s="358"/>
      <c r="C39" s="296"/>
      <c r="D39" s="20"/>
      <c r="E39" s="20"/>
    </row>
    <row r="40" spans="1:5" ht="15.75">
      <c r="A40" s="111" t="s">
        <v>658</v>
      </c>
      <c r="B40" s="306" t="s">
        <v>242</v>
      </c>
      <c r="C40" s="114">
        <v>9.6</v>
      </c>
      <c r="D40" s="20"/>
      <c r="E40" s="20"/>
    </row>
    <row r="41" spans="1:5" ht="94.5">
      <c r="A41" s="399" t="s">
        <v>756</v>
      </c>
      <c r="B41" s="306" t="s">
        <v>757</v>
      </c>
      <c r="C41" s="114">
        <v>725</v>
      </c>
      <c r="D41" s="20"/>
      <c r="E41" s="20"/>
    </row>
    <row r="42" spans="1:5" ht="31.5">
      <c r="A42" s="351" t="s">
        <v>473</v>
      </c>
      <c r="B42" s="4"/>
      <c r="C42" s="5"/>
      <c r="D42" s="20"/>
      <c r="E42" s="20"/>
    </row>
    <row r="43" spans="1:5" ht="18" customHeight="1">
      <c r="A43" s="6" t="s">
        <v>272</v>
      </c>
      <c r="B43" s="4" t="s">
        <v>195</v>
      </c>
      <c r="C43" s="5">
        <v>49.7</v>
      </c>
      <c r="D43" s="20"/>
      <c r="E43" s="20"/>
    </row>
    <row r="44" spans="1:5" ht="17.25" customHeight="1">
      <c r="A44" s="111" t="s">
        <v>273</v>
      </c>
      <c r="B44" s="306" t="s">
        <v>195</v>
      </c>
      <c r="C44" s="114">
        <v>44.3</v>
      </c>
      <c r="D44" s="20"/>
      <c r="E44" s="20"/>
    </row>
    <row r="45" spans="1:5" ht="17.25" customHeight="1">
      <c r="A45" s="438" t="s">
        <v>474</v>
      </c>
      <c r="B45" s="4"/>
      <c r="C45" s="5"/>
      <c r="D45" s="20"/>
      <c r="E45" s="20"/>
    </row>
    <row r="46" spans="1:5" ht="17.25" customHeight="1">
      <c r="A46" s="3" t="s">
        <v>206</v>
      </c>
      <c r="B46" s="4" t="s">
        <v>195</v>
      </c>
      <c r="C46" s="5">
        <v>32.4</v>
      </c>
      <c r="D46" s="20"/>
      <c r="E46" s="20"/>
    </row>
    <row r="47" spans="1:5" ht="15.75" customHeight="1">
      <c r="A47" s="117" t="s">
        <v>207</v>
      </c>
      <c r="B47" s="306" t="s">
        <v>195</v>
      </c>
      <c r="C47" s="114">
        <v>29.2</v>
      </c>
      <c r="D47" s="20"/>
      <c r="E47" s="20"/>
    </row>
    <row r="48" spans="1:5" ht="17.25" customHeight="1">
      <c r="A48" s="439" t="s">
        <v>475</v>
      </c>
      <c r="B48" s="306" t="s">
        <v>159</v>
      </c>
      <c r="C48" s="296">
        <v>508.7</v>
      </c>
      <c r="D48" s="20"/>
      <c r="E48" s="20"/>
    </row>
    <row r="49" spans="1:5" ht="51" customHeight="1">
      <c r="A49" s="440" t="s">
        <v>758</v>
      </c>
      <c r="B49" s="69" t="s">
        <v>268</v>
      </c>
      <c r="C49" s="71">
        <v>1129</v>
      </c>
      <c r="D49" s="20"/>
      <c r="E49" s="20"/>
    </row>
    <row r="50" spans="1:5" ht="51" customHeight="1">
      <c r="A50" s="398" t="s">
        <v>467</v>
      </c>
      <c r="B50" s="441" t="s">
        <v>268</v>
      </c>
      <c r="C50" s="296">
        <v>675</v>
      </c>
      <c r="D50" s="20"/>
      <c r="E50" s="20"/>
    </row>
    <row r="51" spans="1:5" ht="25.5" customHeight="1">
      <c r="A51" s="399" t="s">
        <v>468</v>
      </c>
      <c r="B51" s="359" t="s">
        <v>418</v>
      </c>
      <c r="C51" s="400">
        <v>0.11</v>
      </c>
      <c r="D51" s="20"/>
      <c r="E51" s="20"/>
    </row>
    <row r="52" spans="1:5" ht="33" customHeight="1">
      <c r="A52" s="399" t="s">
        <v>469</v>
      </c>
      <c r="B52" s="359" t="s">
        <v>418</v>
      </c>
      <c r="C52" s="400">
        <v>0.11</v>
      </c>
      <c r="D52" s="20"/>
      <c r="E52" s="20"/>
    </row>
    <row r="53" spans="1:5" ht="41.25" customHeight="1">
      <c r="A53" s="398" t="s">
        <v>470</v>
      </c>
      <c r="B53" s="401" t="s">
        <v>418</v>
      </c>
      <c r="C53" s="400">
        <v>0.11</v>
      </c>
      <c r="D53" s="20"/>
      <c r="E53" s="20"/>
    </row>
    <row r="54" spans="1:5" ht="35.25" customHeight="1">
      <c r="A54" s="402" t="s">
        <v>471</v>
      </c>
      <c r="B54" s="49" t="s">
        <v>418</v>
      </c>
      <c r="C54" s="400">
        <v>0.11</v>
      </c>
      <c r="D54" s="20"/>
      <c r="E54" s="20"/>
    </row>
    <row r="55" spans="1:5" ht="22.5" customHeight="1">
      <c r="A55" s="118" t="s">
        <v>759</v>
      </c>
      <c r="B55" s="119" t="s">
        <v>418</v>
      </c>
      <c r="C55" s="400">
        <v>0.11</v>
      </c>
      <c r="D55" s="20"/>
      <c r="E55" s="20"/>
    </row>
    <row r="56" spans="1:6" ht="32.25" customHeight="1">
      <c r="A56" s="406" t="s">
        <v>472</v>
      </c>
      <c r="B56" s="407" t="s">
        <v>419</v>
      </c>
      <c r="C56" s="408">
        <v>37.8</v>
      </c>
      <c r="D56" s="20"/>
      <c r="E56" s="20"/>
      <c r="F56" s="583"/>
    </row>
    <row r="57" spans="1:5" ht="15.75">
      <c r="A57" s="11" t="s">
        <v>138</v>
      </c>
      <c r="C57" s="24"/>
      <c r="D57" s="24"/>
      <c r="E57" s="19"/>
    </row>
    <row r="58" spans="1:5" ht="32.25" customHeight="1">
      <c r="A58" s="629" t="s">
        <v>388</v>
      </c>
      <c r="B58" s="629"/>
      <c r="C58" s="629"/>
      <c r="D58" s="24"/>
      <c r="E58" s="19"/>
    </row>
    <row r="59" spans="1:4" ht="30.75" customHeight="1">
      <c r="A59" s="629" t="s">
        <v>389</v>
      </c>
      <c r="B59" s="629"/>
      <c r="C59" s="629"/>
      <c r="D59" s="24"/>
    </row>
    <row r="60" spans="1:4" ht="46.5" customHeight="1">
      <c r="A60" s="629" t="s">
        <v>390</v>
      </c>
      <c r="B60" s="629"/>
      <c r="C60" s="629"/>
      <c r="D60" s="24"/>
    </row>
    <row r="61" spans="1:4" ht="48" customHeight="1">
      <c r="A61" s="629" t="s">
        <v>760</v>
      </c>
      <c r="B61" s="629"/>
      <c r="C61" s="629"/>
      <c r="D61" s="24"/>
    </row>
    <row r="62" spans="1:4" ht="6" customHeight="1" hidden="1">
      <c r="A62" s="629"/>
      <c r="B62" s="629"/>
      <c r="C62" s="629"/>
      <c r="D62" s="24"/>
    </row>
    <row r="63" spans="1:4" ht="15.75" customHeight="1">
      <c r="A63" s="630" t="s">
        <v>420</v>
      </c>
      <c r="B63" s="630"/>
      <c r="C63" s="630"/>
      <c r="D63" s="24"/>
    </row>
    <row r="64" ht="15.75">
      <c r="D64" s="24"/>
    </row>
    <row r="65" ht="15.75">
      <c r="D65" s="24"/>
    </row>
    <row r="66" ht="15.75">
      <c r="D66" s="24"/>
    </row>
    <row r="67" ht="15.75">
      <c r="D67" s="24"/>
    </row>
    <row r="68" ht="15.75">
      <c r="D68" s="24"/>
    </row>
    <row r="69" ht="15.75">
      <c r="D69" s="24"/>
    </row>
    <row r="70" ht="15.75">
      <c r="D70" s="24"/>
    </row>
    <row r="71" ht="15.75">
      <c r="D71" s="24"/>
    </row>
    <row r="72" ht="15.75">
      <c r="D72" s="24"/>
    </row>
    <row r="73" ht="15.75">
      <c r="D73" s="24"/>
    </row>
    <row r="74" ht="15.75">
      <c r="D74" s="24"/>
    </row>
    <row r="75" ht="15.75">
      <c r="D75" s="24"/>
    </row>
    <row r="76" ht="15.75">
      <c r="D76" s="24"/>
    </row>
  </sheetData>
  <sheetProtection/>
  <mergeCells count="5">
    <mergeCell ref="A60:C60"/>
    <mergeCell ref="A58:C58"/>
    <mergeCell ref="A59:C59"/>
    <mergeCell ref="A63:C63"/>
    <mergeCell ref="A61:C62"/>
  </mergeCells>
  <printOptions/>
  <pageMargins left="0.35433070866141736" right="0.2362204724409449" top="0.35433070866141736" bottom="0.275590551181102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8" sqref="C8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7" t="s">
        <v>363</v>
      </c>
    </row>
    <row r="2" ht="15.75">
      <c r="A2" s="57" t="s">
        <v>364</v>
      </c>
    </row>
    <row r="3" spans="1:5" ht="15.75">
      <c r="A3" s="308"/>
      <c r="D3" s="19"/>
      <c r="E3" s="19"/>
    </row>
    <row r="4" spans="3:5" ht="15.75">
      <c r="C4" s="21" t="s">
        <v>360</v>
      </c>
      <c r="D4" s="19"/>
      <c r="E4" s="19"/>
    </row>
    <row r="5" spans="1:5" ht="15.75">
      <c r="A5" s="15" t="s">
        <v>361</v>
      </c>
      <c r="B5" s="13" t="s">
        <v>243</v>
      </c>
      <c r="C5" s="22" t="s">
        <v>245</v>
      </c>
      <c r="D5" s="9"/>
      <c r="E5" s="9"/>
    </row>
    <row r="6" spans="1:5" ht="15.75">
      <c r="A6" s="8"/>
      <c r="B6" s="16" t="s">
        <v>156</v>
      </c>
      <c r="C6" s="29" t="s">
        <v>7</v>
      </c>
      <c r="D6" s="25"/>
      <c r="E6" s="9"/>
    </row>
    <row r="7" spans="1:5" ht="63">
      <c r="A7" s="584" t="s">
        <v>740</v>
      </c>
      <c r="B7" s="585" t="s">
        <v>365</v>
      </c>
      <c r="C7" s="586">
        <v>9</v>
      </c>
      <c r="D7" s="25"/>
      <c r="E7" s="9"/>
    </row>
    <row r="8" spans="3:5" ht="15.75">
      <c r="C8" s="18"/>
      <c r="D8" s="20"/>
      <c r="E8" s="9"/>
    </row>
    <row r="9" spans="1:5" ht="15.75">
      <c r="A9" s="11" t="s">
        <v>362</v>
      </c>
      <c r="C9" s="18"/>
      <c r="D9" s="24"/>
      <c r="E9" s="18"/>
    </row>
    <row r="10" spans="1:5" ht="85.5" customHeight="1">
      <c r="A10" s="631" t="s">
        <v>728</v>
      </c>
      <c r="B10" s="631"/>
      <c r="C10" s="631"/>
      <c r="D10" s="24"/>
      <c r="E10" s="18"/>
    </row>
    <row r="11" spans="3:5" ht="15.75">
      <c r="C11" s="18"/>
      <c r="D11" s="24"/>
      <c r="E11" s="18"/>
    </row>
    <row r="12" spans="3:5" ht="15.75">
      <c r="C12" s="18"/>
      <c r="D12" s="24"/>
      <c r="E12" s="18"/>
    </row>
    <row r="13" spans="3:5" ht="15.75">
      <c r="C13" s="18"/>
      <c r="D13" s="24"/>
      <c r="E13" s="18"/>
    </row>
    <row r="14" spans="3:5" ht="15.75">
      <c r="C14" s="18"/>
      <c r="D14" s="24"/>
      <c r="E14" s="18"/>
    </row>
    <row r="15" spans="3:5" ht="15.75">
      <c r="C15" s="18"/>
      <c r="D15" s="24"/>
      <c r="E15" s="18"/>
    </row>
    <row r="16" spans="3:5" ht="15.75">
      <c r="C16" s="18"/>
      <c r="D16" s="24"/>
      <c r="E16" s="18"/>
    </row>
    <row r="17" spans="3:5" ht="15.75">
      <c r="C17" s="18"/>
      <c r="D17" s="24"/>
      <c r="E17" s="18"/>
    </row>
    <row r="18" spans="3:5" ht="15.75">
      <c r="C18" s="18"/>
      <c r="D18" s="24"/>
      <c r="E18" s="18"/>
    </row>
    <row r="19" spans="3:5" ht="15.75">
      <c r="C19" s="18"/>
      <c r="D19" s="24"/>
      <c r="E19" s="18"/>
    </row>
    <row r="20" spans="3:5" ht="15.75">
      <c r="C20" s="18"/>
      <c r="D20" s="24"/>
      <c r="E20" s="18"/>
    </row>
    <row r="21" spans="3:5" ht="15.75">
      <c r="C21" s="18"/>
      <c r="D21" s="24"/>
      <c r="E21" s="18"/>
    </row>
    <row r="22" spans="3:5" ht="15.75">
      <c r="C22" s="18"/>
      <c r="D22" s="24"/>
      <c r="E22" s="18"/>
    </row>
    <row r="23" spans="3:5" ht="15.75">
      <c r="C23" s="18"/>
      <c r="D23" s="24"/>
      <c r="E23" s="18"/>
    </row>
    <row r="24" spans="3:5" ht="15.75">
      <c r="C24" s="18"/>
      <c r="D24" s="24"/>
      <c r="E24" s="18"/>
    </row>
    <row r="25" spans="3:5" ht="15.75">
      <c r="C25" s="18"/>
      <c r="D25" s="24"/>
      <c r="E25" s="18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42.375" style="30" customWidth="1"/>
    <col min="2" max="2" width="18.25390625" style="30" customWidth="1"/>
    <col min="3" max="3" width="14.375" style="30" hidden="1" customWidth="1"/>
    <col min="4" max="4" width="13.125" style="131" customWidth="1"/>
    <col min="5" max="5" width="13.75390625" style="30" customWidth="1"/>
    <col min="6" max="7" width="9.125" style="30" customWidth="1"/>
    <col min="8" max="8" width="10.75390625" style="30" bestFit="1" customWidth="1"/>
    <col min="9" max="16384" width="9.125" style="30" customWidth="1"/>
  </cols>
  <sheetData>
    <row r="1" spans="1:5" ht="15" customHeight="1">
      <c r="A1" s="126" t="s">
        <v>188</v>
      </c>
      <c r="B1" s="126"/>
      <c r="C1" s="539"/>
      <c r="D1" s="54"/>
      <c r="E1" s="126"/>
    </row>
    <row r="2" spans="1:5" ht="15" customHeight="1">
      <c r="A2" s="126"/>
      <c r="B2" s="126"/>
      <c r="C2" s="539"/>
      <c r="D2" s="54"/>
      <c r="E2" s="126"/>
    </row>
    <row r="3" spans="1:5" ht="15" customHeight="1">
      <c r="A3" s="126"/>
      <c r="B3" s="126"/>
      <c r="C3" s="539"/>
      <c r="D3" s="54"/>
      <c r="E3" s="126"/>
    </row>
    <row r="4" spans="1:5" ht="15" customHeight="1">
      <c r="A4" s="126"/>
      <c r="B4" s="126"/>
      <c r="C4" s="539"/>
      <c r="D4" s="54"/>
      <c r="E4" s="126"/>
    </row>
    <row r="5" spans="3:5" ht="15" customHeight="1">
      <c r="C5" s="45"/>
      <c r="D5" s="632" t="s">
        <v>32</v>
      </c>
      <c r="E5" s="632"/>
    </row>
    <row r="6" spans="1:5" ht="15" customHeight="1">
      <c r="A6" s="48" t="s">
        <v>264</v>
      </c>
      <c r="B6" s="48" t="s">
        <v>265</v>
      </c>
      <c r="C6" s="633" t="s">
        <v>96</v>
      </c>
      <c r="D6" s="634"/>
      <c r="E6" s="635"/>
    </row>
    <row r="7" spans="1:5" ht="15" customHeight="1">
      <c r="A7" s="49" t="s">
        <v>266</v>
      </c>
      <c r="B7" s="49" t="s">
        <v>99</v>
      </c>
      <c r="C7" s="69" t="s">
        <v>212</v>
      </c>
      <c r="D7" s="49" t="s">
        <v>213</v>
      </c>
      <c r="E7" s="85" t="s">
        <v>145</v>
      </c>
    </row>
    <row r="8" spans="1:5" ht="15" customHeight="1">
      <c r="A8" s="50"/>
      <c r="B8" s="50"/>
      <c r="C8" s="56" t="s">
        <v>214</v>
      </c>
      <c r="D8" s="50" t="s">
        <v>45</v>
      </c>
      <c r="E8" s="50" t="s">
        <v>262</v>
      </c>
    </row>
    <row r="9" spans="1:5" ht="15" customHeight="1">
      <c r="A9" s="48"/>
      <c r="B9" s="48"/>
      <c r="C9" s="55"/>
      <c r="D9" s="48"/>
      <c r="E9" s="48"/>
    </row>
    <row r="10" spans="1:7" ht="15" customHeight="1">
      <c r="A10" s="132" t="s">
        <v>46</v>
      </c>
      <c r="B10" s="47"/>
      <c r="C10" s="49"/>
      <c r="D10" s="49"/>
      <c r="E10" s="53"/>
      <c r="G10" s="203"/>
    </row>
    <row r="11" spans="1:7" ht="15" customHeight="1">
      <c r="A11" s="53" t="s">
        <v>97</v>
      </c>
      <c r="B11" s="51">
        <v>6</v>
      </c>
      <c r="C11" s="52">
        <v>520</v>
      </c>
      <c r="D11" s="295">
        <v>1924</v>
      </c>
      <c r="E11" s="49"/>
      <c r="G11" s="203"/>
    </row>
    <row r="12" spans="1:7" ht="15" customHeight="1">
      <c r="A12" s="53" t="s">
        <v>65</v>
      </c>
      <c r="B12" s="51">
        <v>20</v>
      </c>
      <c r="C12" s="52">
        <v>541</v>
      </c>
      <c r="D12" s="295">
        <v>2603</v>
      </c>
      <c r="E12" s="49"/>
      <c r="G12" s="203"/>
    </row>
    <row r="13" spans="1:7" ht="15" customHeight="1">
      <c r="A13" s="53" t="s">
        <v>47</v>
      </c>
      <c r="B13" s="51" t="s">
        <v>152</v>
      </c>
      <c r="C13" s="52">
        <v>99</v>
      </c>
      <c r="D13" s="295">
        <v>2077</v>
      </c>
      <c r="E13" s="49"/>
      <c r="G13" s="203"/>
    </row>
    <row r="14" spans="1:7" ht="15" customHeight="1">
      <c r="A14" s="53"/>
      <c r="B14" s="51"/>
      <c r="C14" s="49"/>
      <c r="D14" s="295"/>
      <c r="E14" s="49"/>
      <c r="G14" s="203"/>
    </row>
    <row r="15" spans="1:7" ht="15" customHeight="1">
      <c r="A15" s="88" t="s">
        <v>172</v>
      </c>
      <c r="B15" s="51"/>
      <c r="C15" s="49"/>
      <c r="D15" s="295"/>
      <c r="E15" s="49"/>
      <c r="G15" s="203"/>
    </row>
    <row r="16" spans="1:7" ht="15" customHeight="1">
      <c r="A16" s="53" t="s">
        <v>328</v>
      </c>
      <c r="B16" s="51"/>
      <c r="C16" s="49"/>
      <c r="D16" s="295">
        <v>872</v>
      </c>
      <c r="E16" s="53"/>
      <c r="G16" s="203"/>
    </row>
    <row r="17" spans="1:7" ht="16.5" customHeight="1">
      <c r="A17" s="53" t="s">
        <v>820</v>
      </c>
      <c r="B17" s="51"/>
      <c r="C17" s="49"/>
      <c r="D17" s="295">
        <v>1293</v>
      </c>
      <c r="E17" s="53"/>
      <c r="G17" s="203"/>
    </row>
    <row r="18" spans="1:7" ht="15" customHeight="1">
      <c r="A18" s="338" t="s">
        <v>821</v>
      </c>
      <c r="B18" s="51"/>
      <c r="C18" s="49"/>
      <c r="D18" s="295">
        <v>1319</v>
      </c>
      <c r="E18" s="53"/>
      <c r="G18" s="203"/>
    </row>
    <row r="19" spans="1:7" ht="14.25" customHeight="1">
      <c r="A19" s="53" t="s">
        <v>189</v>
      </c>
      <c r="B19" s="51"/>
      <c r="C19" s="49"/>
      <c r="D19" s="295">
        <v>1490</v>
      </c>
      <c r="E19" s="53"/>
      <c r="G19" s="203"/>
    </row>
    <row r="20" spans="1:7" ht="15" customHeight="1">
      <c r="A20" s="53" t="s">
        <v>190</v>
      </c>
      <c r="B20" s="51"/>
      <c r="C20" s="49"/>
      <c r="D20" s="295">
        <v>2031</v>
      </c>
      <c r="E20" s="53"/>
      <c r="G20" s="203"/>
    </row>
    <row r="21" spans="1:7" ht="15" customHeight="1">
      <c r="A21" s="53" t="s">
        <v>191</v>
      </c>
      <c r="B21" s="51"/>
      <c r="C21" s="49"/>
      <c r="D21" s="295">
        <v>1916</v>
      </c>
      <c r="E21" s="53"/>
      <c r="G21" s="203"/>
    </row>
    <row r="22" spans="1:7" ht="15" customHeight="1">
      <c r="A22" s="53" t="s">
        <v>259</v>
      </c>
      <c r="B22" s="51"/>
      <c r="C22" s="49"/>
      <c r="D22" s="295">
        <v>1592</v>
      </c>
      <c r="E22" s="53"/>
      <c r="G22" s="203"/>
    </row>
    <row r="23" spans="1:7" ht="15" customHeight="1">
      <c r="A23" s="53" t="s">
        <v>244</v>
      </c>
      <c r="B23" s="51"/>
      <c r="C23" s="49"/>
      <c r="D23" s="295">
        <v>1439</v>
      </c>
      <c r="E23" s="53"/>
      <c r="G23" s="203"/>
    </row>
    <row r="24" spans="1:7" ht="15" customHeight="1">
      <c r="A24" s="53" t="s">
        <v>179</v>
      </c>
      <c r="B24" s="51"/>
      <c r="C24" s="49"/>
      <c r="D24" s="295">
        <v>1684</v>
      </c>
      <c r="E24" s="53"/>
      <c r="G24" s="203"/>
    </row>
    <row r="25" spans="1:7" ht="15" customHeight="1">
      <c r="A25" s="53" t="s">
        <v>18</v>
      </c>
      <c r="B25" s="51"/>
      <c r="C25" s="49"/>
      <c r="D25" s="295">
        <v>1279</v>
      </c>
      <c r="E25" s="53"/>
      <c r="G25" s="203"/>
    </row>
    <row r="26" spans="1:7" ht="15" customHeight="1">
      <c r="A26" s="338" t="s">
        <v>659</v>
      </c>
      <c r="B26" s="51"/>
      <c r="C26" s="49"/>
      <c r="D26" s="295">
        <v>1223</v>
      </c>
      <c r="E26" s="53"/>
      <c r="G26" s="203"/>
    </row>
    <row r="27" spans="1:7" ht="15" customHeight="1">
      <c r="A27" s="53" t="s">
        <v>116</v>
      </c>
      <c r="B27" s="51"/>
      <c r="C27" s="49"/>
      <c r="D27" s="295">
        <v>1065</v>
      </c>
      <c r="E27" s="53"/>
      <c r="G27" s="203"/>
    </row>
    <row r="28" spans="1:7" ht="15" customHeight="1">
      <c r="A28" s="53" t="s">
        <v>260</v>
      </c>
      <c r="B28" s="51"/>
      <c r="C28" s="49"/>
      <c r="D28" s="295">
        <v>1690</v>
      </c>
      <c r="E28" s="53"/>
      <c r="G28" s="203"/>
    </row>
    <row r="29" spans="1:7" ht="15" customHeight="1">
      <c r="A29" s="338" t="s">
        <v>822</v>
      </c>
      <c r="B29" s="51"/>
      <c r="C29" s="49"/>
      <c r="D29" s="295">
        <v>1279</v>
      </c>
      <c r="E29" s="53"/>
      <c r="G29" s="203"/>
    </row>
    <row r="30" spans="1:7" ht="15" customHeight="1">
      <c r="A30" s="53" t="s">
        <v>261</v>
      </c>
      <c r="B30" s="51"/>
      <c r="C30" s="49"/>
      <c r="D30" s="295">
        <v>1490</v>
      </c>
      <c r="E30" s="53"/>
      <c r="G30" s="203"/>
    </row>
    <row r="31" spans="1:7" ht="15" customHeight="1">
      <c r="A31" s="564" t="s">
        <v>660</v>
      </c>
      <c r="B31" s="51"/>
      <c r="C31" s="49"/>
      <c r="D31" s="295">
        <v>1833</v>
      </c>
      <c r="E31" s="49"/>
      <c r="G31" s="203"/>
    </row>
    <row r="32" spans="1:7" ht="15" customHeight="1">
      <c r="A32" s="53" t="s">
        <v>263</v>
      </c>
      <c r="B32" s="51"/>
      <c r="C32" s="49"/>
      <c r="D32" s="295">
        <v>1770</v>
      </c>
      <c r="E32" s="49"/>
      <c r="G32" s="203"/>
    </row>
    <row r="33" spans="1:7" ht="15" customHeight="1">
      <c r="A33" s="53" t="s">
        <v>329</v>
      </c>
      <c r="B33" s="51"/>
      <c r="C33" s="49"/>
      <c r="D33" s="295">
        <v>1863</v>
      </c>
      <c r="E33" s="49"/>
      <c r="G33" s="203"/>
    </row>
    <row r="34" spans="1:7" ht="37.5" customHeight="1">
      <c r="A34" s="53" t="s">
        <v>117</v>
      </c>
      <c r="B34" s="49"/>
      <c r="C34" s="49"/>
      <c r="D34" s="295">
        <v>106</v>
      </c>
      <c r="E34" s="53"/>
      <c r="G34" s="203"/>
    </row>
    <row r="35" spans="1:7" ht="15" customHeight="1">
      <c r="A35" s="565" t="s">
        <v>661</v>
      </c>
      <c r="B35" s="50"/>
      <c r="C35" s="50"/>
      <c r="D35" s="617"/>
      <c r="E35" s="62">
        <v>666</v>
      </c>
      <c r="G35" s="203"/>
    </row>
    <row r="36" spans="1:5" ht="28.5" customHeight="1">
      <c r="A36" s="46" t="s">
        <v>73</v>
      </c>
      <c r="B36" s="45"/>
      <c r="C36" s="45"/>
      <c r="E36" s="89"/>
    </row>
    <row r="37" spans="1:5" ht="35.25" customHeight="1">
      <c r="A37" s="624" t="s">
        <v>391</v>
      </c>
      <c r="B37" s="636"/>
      <c r="C37" s="636"/>
      <c r="D37" s="636"/>
      <c r="E37" s="636"/>
    </row>
    <row r="38" spans="1:5" ht="47.25" customHeight="1">
      <c r="A38" s="624" t="s">
        <v>823</v>
      </c>
      <c r="B38" s="636"/>
      <c r="C38" s="636"/>
      <c r="D38" s="636"/>
      <c r="E38" s="636"/>
    </row>
    <row r="39" spans="1:5" ht="46.5" customHeight="1">
      <c r="A39" s="624" t="s">
        <v>824</v>
      </c>
      <c r="B39" s="636"/>
      <c r="C39" s="636"/>
      <c r="D39" s="636"/>
      <c r="E39" s="636"/>
    </row>
    <row r="40" spans="1:5" ht="45" customHeight="1">
      <c r="A40" s="624" t="s">
        <v>478</v>
      </c>
      <c r="B40" s="624"/>
      <c r="C40" s="624"/>
      <c r="D40" s="624"/>
      <c r="E40" s="624"/>
    </row>
    <row r="41" spans="1:5" ht="30" customHeight="1">
      <c r="A41" s="624" t="s">
        <v>825</v>
      </c>
      <c r="B41" s="624"/>
      <c r="C41" s="624"/>
      <c r="D41" s="624"/>
      <c r="E41" s="624"/>
    </row>
    <row r="42" spans="1:5" ht="30.75" customHeight="1">
      <c r="A42" s="624" t="s">
        <v>479</v>
      </c>
      <c r="B42" s="624"/>
      <c r="C42" s="624"/>
      <c r="D42" s="624"/>
      <c r="E42" s="624"/>
    </row>
    <row r="43" ht="24" customHeight="1">
      <c r="D43" s="30"/>
    </row>
    <row r="44" ht="50.25" customHeight="1">
      <c r="D44" s="30"/>
    </row>
    <row r="45" ht="31.5" customHeight="1">
      <c r="D45" s="30"/>
    </row>
    <row r="51" ht="15" customHeight="1">
      <c r="D51" s="30"/>
    </row>
  </sheetData>
  <sheetProtection/>
  <mergeCells count="8">
    <mergeCell ref="D5:E5"/>
    <mergeCell ref="C6:E6"/>
    <mergeCell ref="A42:E42"/>
    <mergeCell ref="A38:E38"/>
    <mergeCell ref="A39:E39"/>
    <mergeCell ref="A40:E40"/>
    <mergeCell ref="A41:E41"/>
    <mergeCell ref="A37:E37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19" sqref="C19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15.75">
      <c r="A1" s="11" t="s">
        <v>215</v>
      </c>
      <c r="B1" s="18"/>
      <c r="C1" s="10"/>
    </row>
    <row r="3" spans="3:5" ht="15.75">
      <c r="C3" s="21" t="s">
        <v>236</v>
      </c>
      <c r="D3" s="19"/>
      <c r="E3" s="19"/>
    </row>
    <row r="4" spans="1:5" ht="15.75">
      <c r="A4" s="13" t="s">
        <v>147</v>
      </c>
      <c r="B4" s="15" t="s">
        <v>243</v>
      </c>
      <c r="C4" s="13" t="s">
        <v>245</v>
      </c>
      <c r="D4" s="9"/>
      <c r="E4" s="9"/>
    </row>
    <row r="5" spans="1:5" ht="15.75">
      <c r="A5" s="17"/>
      <c r="B5" s="8" t="s">
        <v>156</v>
      </c>
      <c r="C5" s="16" t="s">
        <v>7</v>
      </c>
      <c r="D5" s="25"/>
      <c r="E5" s="9"/>
    </row>
    <row r="6" spans="1:5" ht="31.5">
      <c r="A6" s="566" t="s">
        <v>684</v>
      </c>
      <c r="B6" s="9" t="s">
        <v>257</v>
      </c>
      <c r="C6" s="5">
        <v>482</v>
      </c>
      <c r="D6" s="9"/>
      <c r="E6" s="19"/>
    </row>
    <row r="7" spans="1:5" ht="31.5">
      <c r="A7" s="438" t="s">
        <v>683</v>
      </c>
      <c r="B7" s="9" t="s">
        <v>257</v>
      </c>
      <c r="C7" s="5">
        <v>440</v>
      </c>
      <c r="D7" s="20"/>
      <c r="E7" s="20"/>
    </row>
    <row r="8" spans="1:5" ht="15.75">
      <c r="A8" s="3" t="s">
        <v>270</v>
      </c>
      <c r="B8" s="9" t="s">
        <v>209</v>
      </c>
      <c r="C8" s="52"/>
      <c r="D8" s="20"/>
      <c r="E8" s="20"/>
    </row>
    <row r="9" spans="1:5" ht="15.75">
      <c r="A9" s="3" t="s">
        <v>255</v>
      </c>
      <c r="B9" s="9"/>
      <c r="C9" s="52" t="s">
        <v>15</v>
      </c>
      <c r="D9" s="20"/>
      <c r="E9" s="20"/>
    </row>
    <row r="10" spans="1:5" ht="15.75">
      <c r="A10" s="3" t="s">
        <v>276</v>
      </c>
      <c r="B10" s="9"/>
      <c r="C10" s="52">
        <v>16</v>
      </c>
      <c r="D10" s="20"/>
      <c r="E10" s="20"/>
    </row>
    <row r="11" spans="1:5" ht="15.75">
      <c r="A11" s="3" t="s">
        <v>256</v>
      </c>
      <c r="B11" s="9"/>
      <c r="C11" s="52">
        <v>24</v>
      </c>
      <c r="D11" s="20"/>
      <c r="E11" s="20"/>
    </row>
    <row r="12" spans="1:5" ht="15.75">
      <c r="A12" s="3" t="s">
        <v>694</v>
      </c>
      <c r="B12" s="9"/>
      <c r="C12" s="52"/>
      <c r="D12" s="20"/>
      <c r="E12" s="20"/>
    </row>
    <row r="13" spans="1:5" ht="31.5">
      <c r="A13" s="438" t="s">
        <v>695</v>
      </c>
      <c r="B13" s="9" t="s">
        <v>262</v>
      </c>
      <c r="C13" s="71">
        <v>3102</v>
      </c>
      <c r="D13" s="20"/>
      <c r="E13" s="20"/>
    </row>
    <row r="14" spans="1:5" ht="15.75">
      <c r="A14" s="3" t="s">
        <v>696</v>
      </c>
      <c r="B14" s="9" t="s">
        <v>262</v>
      </c>
      <c r="C14" s="71">
        <v>3152</v>
      </c>
      <c r="D14" s="20"/>
      <c r="E14" s="20"/>
    </row>
    <row r="15" spans="1:5" ht="15.75">
      <c r="A15" s="3" t="s">
        <v>697</v>
      </c>
      <c r="B15" s="9" t="s">
        <v>262</v>
      </c>
      <c r="C15" s="71">
        <v>805</v>
      </c>
      <c r="D15" s="20"/>
      <c r="E15" s="20"/>
    </row>
    <row r="16" spans="1:5" ht="31.5">
      <c r="A16" s="438" t="s">
        <v>742</v>
      </c>
      <c r="B16" s="9" t="s">
        <v>257</v>
      </c>
      <c r="C16" s="71">
        <v>9.5</v>
      </c>
      <c r="D16" s="20"/>
      <c r="E16" s="20"/>
    </row>
    <row r="17" spans="1:5" ht="15.75">
      <c r="A17" s="53" t="s">
        <v>698</v>
      </c>
      <c r="B17" s="51" t="s">
        <v>216</v>
      </c>
      <c r="C17" s="71">
        <v>398</v>
      </c>
      <c r="D17" s="20"/>
      <c r="E17" s="20"/>
    </row>
    <row r="18" spans="1:5" ht="15.75">
      <c r="A18" s="53" t="s">
        <v>699</v>
      </c>
      <c r="B18" s="51" t="s">
        <v>216</v>
      </c>
      <c r="C18" s="71">
        <v>583</v>
      </c>
      <c r="D18" s="20"/>
      <c r="E18" s="20"/>
    </row>
    <row r="19" spans="1:5" ht="15.75">
      <c r="A19" s="53" t="s">
        <v>700</v>
      </c>
      <c r="B19" s="51" t="s">
        <v>216</v>
      </c>
      <c r="C19" s="71">
        <v>500</v>
      </c>
      <c r="D19" s="20"/>
      <c r="E19" s="20"/>
    </row>
    <row r="20" spans="1:5" ht="15.75">
      <c r="A20" s="53" t="s">
        <v>701</v>
      </c>
      <c r="B20" s="51" t="s">
        <v>216</v>
      </c>
      <c r="C20" s="71">
        <v>704</v>
      </c>
      <c r="D20" s="20"/>
      <c r="E20" s="20"/>
    </row>
    <row r="21" spans="1:5" ht="15.75">
      <c r="A21" s="53" t="s">
        <v>702</v>
      </c>
      <c r="B21" s="51" t="s">
        <v>216</v>
      </c>
      <c r="C21" s="71">
        <v>772</v>
      </c>
      <c r="D21" s="20"/>
      <c r="E21" s="20"/>
    </row>
    <row r="22" spans="1:5" ht="31.5">
      <c r="A22" s="587" t="s">
        <v>741</v>
      </c>
      <c r="B22" s="252" t="s">
        <v>216</v>
      </c>
      <c r="C22" s="108">
        <v>542</v>
      </c>
      <c r="D22" s="20"/>
      <c r="E22" s="20"/>
    </row>
    <row r="23" spans="1:5" ht="15.75">
      <c r="A23" s="11" t="s">
        <v>100</v>
      </c>
      <c r="D23" s="19"/>
      <c r="E23" s="19"/>
    </row>
    <row r="24" spans="1:3" ht="33.75" customHeight="1">
      <c r="A24" s="629" t="s">
        <v>730</v>
      </c>
      <c r="B24" s="629"/>
      <c r="C24" s="629"/>
    </row>
    <row r="25" spans="1:3" ht="45.75" customHeight="1">
      <c r="A25" s="629" t="s">
        <v>731</v>
      </c>
      <c r="B25" s="629"/>
      <c r="C25" s="629"/>
    </row>
    <row r="26" spans="1:3" ht="46.5" customHeight="1">
      <c r="A26" s="629" t="s">
        <v>685</v>
      </c>
      <c r="B26" s="629"/>
      <c r="C26" s="629"/>
    </row>
    <row r="27" spans="1:3" ht="48" customHeight="1">
      <c r="A27" s="629" t="s">
        <v>686</v>
      </c>
      <c r="B27" s="629"/>
      <c r="C27" s="629"/>
    </row>
    <row r="28" spans="1:3" ht="48" customHeight="1">
      <c r="A28" s="629" t="s">
        <v>729</v>
      </c>
      <c r="B28" s="629"/>
      <c r="C28" s="629"/>
    </row>
  </sheetData>
  <sheetProtection/>
  <mergeCells count="5">
    <mergeCell ref="A24:C24"/>
    <mergeCell ref="A25:C25"/>
    <mergeCell ref="A26:C26"/>
    <mergeCell ref="A27:C27"/>
    <mergeCell ref="A28:C28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user</cp:lastModifiedBy>
  <cp:lastPrinted>2020-01-30T11:29:27Z</cp:lastPrinted>
  <dcterms:created xsi:type="dcterms:W3CDTF">2004-01-27T07:16:46Z</dcterms:created>
  <dcterms:modified xsi:type="dcterms:W3CDTF">2020-01-30T11:48:05Z</dcterms:modified>
  <cp:category/>
  <cp:version/>
  <cp:contentType/>
  <cp:contentStatus/>
</cp:coreProperties>
</file>